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showInkAnnotation="0" codeName="ThisWorkbook" autoCompressPictures="0" defaultThemeVersion="124226"/>
  <mc:AlternateContent xmlns:mc="http://schemas.openxmlformats.org/markup-compatibility/2006">
    <mc:Choice Requires="x15">
      <x15ac:absPath xmlns:x15ac="http://schemas.microsoft.com/office/spreadsheetml/2010/11/ac" url="\\192.168.2.14\info\1002_A_Juridica\PROFESIONAL JURÍDICO EXPERTO Corporativo\ORGANOS DE GOBIERNO\COMITÉ DE BUEN GOBIERNO\DOCUMENTOS COMITÉ\"/>
    </mc:Choice>
  </mc:AlternateContent>
  <xr:revisionPtr revIDLastSave="0" documentId="8_{7B268985-3CC2-49F7-9DA5-A4594794745A}" xr6:coauthVersionLast="46" xr6:coauthVersionMax="46" xr10:uidLastSave="{00000000-0000-0000-0000-000000000000}"/>
  <bookViews>
    <workbookView xWindow="-120" yWindow="-120" windowWidth="20730" windowHeight="11160" xr2:uid="{00000000-000D-0000-FFFF-FFFF00000000}"/>
  </bookViews>
  <sheets>
    <sheet name="MATRIZ DE RIESGOS" sheetId="4" r:id="rId1"/>
    <sheet name="Instructivo Diligenciamiento" sheetId="12" r:id="rId2"/>
    <sheet name="Listados" sheetId="10" state="hidden" r:id="rId3"/>
    <sheet name="Preguntas" sheetId="11" state="hidden" r:id="rId4"/>
  </sheets>
  <externalReferences>
    <externalReference r:id="rId5"/>
  </externalReferences>
  <definedNames>
    <definedName name="_xlnm._FilterDatabase" localSheetId="3" hidden="1">Preguntas!$B$5:$C$11</definedName>
    <definedName name="A">Listados!$E$27:$E$28</definedName>
    <definedName name="_xlnm.Print_Area" localSheetId="0">'MATRIZ DE RIESGOS'!$B$1:$AL$13</definedName>
    <definedName name="B">Listados!$C$27</definedName>
    <definedName name="CALIFICACIÓNPROBABILIDAD">Listados!$E$2:$E$6</definedName>
    <definedName name="CATEGORIARIESGOS">Listados!$A$2:$A$11</definedName>
    <definedName name="CLASIFICACONTROL">Listados!$I$2:$I$4</definedName>
    <definedName name="CLASIFICARIESGO">Listados!$D$2:$D$8</definedName>
    <definedName name="Corrupción">Listados!$J$27:$J$29</definedName>
    <definedName name="DESCRIPTOR">Listados!$F$2:$F$6</definedName>
    <definedName name="DESCRIPTORIMPACTO">Listados!$G$2:$G$6</definedName>
    <definedName name="DESCRIPTORPROBABILIDAD">Listados!$F$2:$F$6</definedName>
    <definedName name="deteccion">Listados!$R$2:$R$5</definedName>
    <definedName name="E">Listados!$F$27:$F$29</definedName>
    <definedName name="FACTORESEXTERNOS">Listados!$B$2:$B$8</definedName>
    <definedName name="FACTORESINTERNOS">Listados!$C$2:$C$13</definedName>
    <definedName name="FACTORESINTERNOS1">Listados!$C$2:$C$15</definedName>
    <definedName name="M">Listados!$D$27</definedName>
    <definedName name="No">Listados!$I$27</definedName>
    <definedName name="OPCIONESMANEJO">Listados!$M$2:$M$5</definedName>
    <definedName name="PONDERACIÓN">Listados!$K$21:$K$24</definedName>
    <definedName name="PROCESOS">#REF!</definedName>
    <definedName name="PROCESOS1">#REF!</definedName>
    <definedName name="RTA">Listados!$K$2:$K$3</definedName>
    <definedName name="Si">Listados!$H$27:$H$28</definedName>
    <definedName name="TIPOCONTROL">Listados!$J$21:$J$23</definedName>
    <definedName name="TIPOIMPACTO">Listados!$H$7:$H$11</definedName>
    <definedName name="_xlnm.Print_Titles" localSheetId="0">'MATRIZ DE RIESGOS'!$3:$12</definedName>
  </definedNames>
  <calcPr calcId="181029"/>
</workbook>
</file>

<file path=xl/calcChain.xml><?xml version="1.0" encoding="utf-8"?>
<calcChain xmlns="http://schemas.openxmlformats.org/spreadsheetml/2006/main">
  <c r="AA53" i="4" l="1"/>
  <c r="Y53" i="4"/>
  <c r="W53" i="4"/>
  <c r="U53" i="4"/>
  <c r="S53" i="4"/>
  <c r="Q53" i="4"/>
  <c r="M53" i="4"/>
  <c r="L53" i="4"/>
  <c r="J53" i="4"/>
  <c r="AA56" i="4"/>
  <c r="Y56" i="4"/>
  <c r="W56" i="4"/>
  <c r="U56" i="4"/>
  <c r="S56" i="4"/>
  <c r="Q56" i="4"/>
  <c r="AA55" i="4"/>
  <c r="Y55" i="4"/>
  <c r="W55" i="4"/>
  <c r="U55" i="4"/>
  <c r="S55" i="4"/>
  <c r="Q55" i="4"/>
  <c r="AA54" i="4"/>
  <c r="Y54" i="4"/>
  <c r="W54" i="4"/>
  <c r="U54" i="4"/>
  <c r="S54" i="4"/>
  <c r="Q54" i="4"/>
  <c r="J54" i="4"/>
  <c r="AD53" i="4" l="1"/>
  <c r="AF53" i="4" s="1"/>
  <c r="AG53" i="4"/>
  <c r="AH53" i="4" s="1"/>
  <c r="AE53" i="4"/>
  <c r="AI53" i="4" s="1"/>
  <c r="AJ53" i="4" s="1"/>
  <c r="AA52" i="4" l="1"/>
  <c r="Y52" i="4"/>
  <c r="W52" i="4"/>
  <c r="U52" i="4"/>
  <c r="S52" i="4"/>
  <c r="Q52" i="4"/>
  <c r="AA51" i="4"/>
  <c r="Y51" i="4"/>
  <c r="W51" i="4"/>
  <c r="U51" i="4"/>
  <c r="S51" i="4"/>
  <c r="Q51" i="4"/>
  <c r="AA50" i="4"/>
  <c r="Y50" i="4"/>
  <c r="W50" i="4"/>
  <c r="U50" i="4"/>
  <c r="S50" i="4"/>
  <c r="Q50" i="4"/>
  <c r="AA49" i="4"/>
  <c r="Y49" i="4"/>
  <c r="W49" i="4"/>
  <c r="U49" i="4"/>
  <c r="S49" i="4"/>
  <c r="Q49" i="4"/>
  <c r="AC56" i="4"/>
  <c r="AC55" i="4"/>
  <c r="AD55" i="4" s="1"/>
  <c r="AC54" i="4"/>
  <c r="M54" i="4"/>
  <c r="L54" i="4"/>
  <c r="AC52" i="4"/>
  <c r="M52" i="4"/>
  <c r="L52" i="4"/>
  <c r="J52" i="4"/>
  <c r="AA48" i="4"/>
  <c r="Y48" i="4"/>
  <c r="W48" i="4"/>
  <c r="U48" i="4"/>
  <c r="S48" i="4"/>
  <c r="Q48" i="4"/>
  <c r="AA47" i="4"/>
  <c r="Y47" i="4"/>
  <c r="W47" i="4"/>
  <c r="U47" i="4"/>
  <c r="S47" i="4"/>
  <c r="Q47" i="4"/>
  <c r="AA46" i="4"/>
  <c r="Y46" i="4"/>
  <c r="W46" i="4"/>
  <c r="U46" i="4"/>
  <c r="S46" i="4"/>
  <c r="Q46" i="4"/>
  <c r="AA45" i="4"/>
  <c r="Y45" i="4"/>
  <c r="W45" i="4"/>
  <c r="U45" i="4"/>
  <c r="S45" i="4"/>
  <c r="Q45" i="4"/>
  <c r="AA44" i="4"/>
  <c r="Y44" i="4"/>
  <c r="W44" i="4"/>
  <c r="U44" i="4"/>
  <c r="S44" i="4"/>
  <c r="Q44" i="4"/>
  <c r="AA43" i="4"/>
  <c r="Y43" i="4"/>
  <c r="W43" i="4"/>
  <c r="U43" i="4"/>
  <c r="S43" i="4"/>
  <c r="Q43" i="4"/>
  <c r="AA42" i="4"/>
  <c r="Y42" i="4"/>
  <c r="W42" i="4"/>
  <c r="U42" i="4"/>
  <c r="S42" i="4"/>
  <c r="Q42" i="4"/>
  <c r="AA41" i="4"/>
  <c r="Y41" i="4"/>
  <c r="W41" i="4"/>
  <c r="U41" i="4"/>
  <c r="S41" i="4"/>
  <c r="Q41" i="4"/>
  <c r="AA40" i="4"/>
  <c r="Y40" i="4"/>
  <c r="W40" i="4"/>
  <c r="U40" i="4"/>
  <c r="S40" i="4"/>
  <c r="Q40" i="4"/>
  <c r="AA39" i="4"/>
  <c r="Y39" i="4"/>
  <c r="W39" i="4"/>
  <c r="U39" i="4"/>
  <c r="S39" i="4"/>
  <c r="Q39" i="4"/>
  <c r="AA38" i="4"/>
  <c r="Y38" i="4"/>
  <c r="W38" i="4"/>
  <c r="U38" i="4"/>
  <c r="S38" i="4"/>
  <c r="Q38" i="4"/>
  <c r="AA37" i="4"/>
  <c r="Y37" i="4"/>
  <c r="W37" i="4"/>
  <c r="U37" i="4"/>
  <c r="S37" i="4"/>
  <c r="Q37" i="4"/>
  <c r="AA36" i="4"/>
  <c r="Y36" i="4"/>
  <c r="W36" i="4"/>
  <c r="U36" i="4"/>
  <c r="S36" i="4"/>
  <c r="Q36" i="4"/>
  <c r="AA35" i="4"/>
  <c r="Y35" i="4"/>
  <c r="W35" i="4"/>
  <c r="U35" i="4"/>
  <c r="S35" i="4"/>
  <c r="Q35" i="4"/>
  <c r="AA34" i="4"/>
  <c r="Y34" i="4"/>
  <c r="W34" i="4"/>
  <c r="U34" i="4"/>
  <c r="S34" i="4"/>
  <c r="Q34" i="4"/>
  <c r="J33" i="4"/>
  <c r="AC32" i="4"/>
  <c r="AA32" i="4"/>
  <c r="Y32" i="4"/>
  <c r="W32" i="4"/>
  <c r="U32" i="4"/>
  <c r="S32" i="4"/>
  <c r="Q32" i="4"/>
  <c r="AC31" i="4"/>
  <c r="AA31" i="4"/>
  <c r="Y31" i="4"/>
  <c r="W31" i="4"/>
  <c r="U31" i="4"/>
  <c r="S31" i="4"/>
  <c r="Q31" i="4"/>
  <c r="AC30" i="4"/>
  <c r="AA30" i="4"/>
  <c r="Y30" i="4"/>
  <c r="W30" i="4"/>
  <c r="U30" i="4"/>
  <c r="S30" i="4"/>
  <c r="Q30" i="4"/>
  <c r="AC51" i="4"/>
  <c r="AC50" i="4"/>
  <c r="AC49" i="4"/>
  <c r="M49" i="4"/>
  <c r="L49" i="4"/>
  <c r="J49" i="4"/>
  <c r="AC48" i="4"/>
  <c r="AC47" i="4"/>
  <c r="AC46" i="4"/>
  <c r="M46" i="4"/>
  <c r="L46" i="4"/>
  <c r="J46" i="4"/>
  <c r="AC45" i="4"/>
  <c r="AC44" i="4"/>
  <c r="AC43" i="4"/>
  <c r="M43" i="4"/>
  <c r="L43" i="4"/>
  <c r="J43" i="4"/>
  <c r="AC42" i="4"/>
  <c r="AC41" i="4"/>
  <c r="M41" i="4"/>
  <c r="L41" i="4"/>
  <c r="J41" i="4"/>
  <c r="AC40" i="4"/>
  <c r="AC39" i="4"/>
  <c r="AC37" i="4"/>
  <c r="M37" i="4"/>
  <c r="L37" i="4"/>
  <c r="J37" i="4"/>
  <c r="AC36" i="4"/>
  <c r="AC35" i="4"/>
  <c r="AC34" i="4"/>
  <c r="M34" i="4"/>
  <c r="L34" i="4"/>
  <c r="J34" i="4"/>
  <c r="AC29" i="4"/>
  <c r="AA29" i="4"/>
  <c r="Y29" i="4"/>
  <c r="W29" i="4"/>
  <c r="U29" i="4"/>
  <c r="S29" i="4"/>
  <c r="Q29" i="4"/>
  <c r="AC28" i="4"/>
  <c r="AA28" i="4"/>
  <c r="Y28" i="4"/>
  <c r="W28" i="4"/>
  <c r="U28" i="4"/>
  <c r="S28" i="4"/>
  <c r="Q28" i="4"/>
  <c r="AC27" i="4"/>
  <c r="AA27" i="4"/>
  <c r="Y27" i="4"/>
  <c r="W27" i="4"/>
  <c r="U27" i="4"/>
  <c r="S27" i="4"/>
  <c r="Q27" i="4"/>
  <c r="AC26" i="4"/>
  <c r="AA26" i="4"/>
  <c r="Y26" i="4"/>
  <c r="W26" i="4"/>
  <c r="U26" i="4"/>
  <c r="S26" i="4"/>
  <c r="Q26" i="4"/>
  <c r="AC25" i="4"/>
  <c r="AA25" i="4"/>
  <c r="Y25" i="4"/>
  <c r="W25" i="4"/>
  <c r="U25" i="4"/>
  <c r="S25" i="4"/>
  <c r="Q25" i="4"/>
  <c r="AC24" i="4"/>
  <c r="AA24" i="4"/>
  <c r="Y24" i="4"/>
  <c r="W24" i="4"/>
  <c r="U24" i="4"/>
  <c r="S24" i="4"/>
  <c r="Q24" i="4"/>
  <c r="AA23" i="4"/>
  <c r="Y23" i="4"/>
  <c r="W23" i="4"/>
  <c r="U23" i="4"/>
  <c r="S23" i="4"/>
  <c r="Q23" i="4"/>
  <c r="AC22" i="4"/>
  <c r="AA22" i="4"/>
  <c r="Y22" i="4"/>
  <c r="W22" i="4"/>
  <c r="U22" i="4"/>
  <c r="S22" i="4"/>
  <c r="Q22" i="4"/>
  <c r="AC21" i="4"/>
  <c r="AA21" i="4"/>
  <c r="Y21" i="4"/>
  <c r="W21" i="4"/>
  <c r="U21" i="4"/>
  <c r="S21" i="4"/>
  <c r="Q21" i="4"/>
  <c r="AC20" i="4"/>
  <c r="AA20" i="4"/>
  <c r="Y20" i="4"/>
  <c r="W20" i="4"/>
  <c r="U20" i="4"/>
  <c r="S20" i="4"/>
  <c r="Q20" i="4"/>
  <c r="AC19" i="4"/>
  <c r="AA19" i="4"/>
  <c r="Y19" i="4"/>
  <c r="W19" i="4"/>
  <c r="U19" i="4"/>
  <c r="S19" i="4"/>
  <c r="Q19" i="4"/>
  <c r="AC18" i="4"/>
  <c r="AA18" i="4"/>
  <c r="Y18" i="4"/>
  <c r="W18" i="4"/>
  <c r="U18" i="4"/>
  <c r="S18" i="4"/>
  <c r="Q18" i="4"/>
  <c r="AC17" i="4"/>
  <c r="AA17" i="4"/>
  <c r="Y17" i="4"/>
  <c r="W17" i="4"/>
  <c r="U17" i="4"/>
  <c r="S17" i="4"/>
  <c r="Q17" i="4"/>
  <c r="AC16" i="4"/>
  <c r="AA16" i="4"/>
  <c r="Y16" i="4"/>
  <c r="W16" i="4"/>
  <c r="U16" i="4"/>
  <c r="S16" i="4"/>
  <c r="Q16" i="4"/>
  <c r="AC15" i="4"/>
  <c r="AA15" i="4"/>
  <c r="Y15" i="4"/>
  <c r="W15" i="4"/>
  <c r="U15" i="4"/>
  <c r="S15" i="4"/>
  <c r="Q15" i="4"/>
  <c r="AC14" i="4"/>
  <c r="AA14" i="4"/>
  <c r="Y14" i="4"/>
  <c r="W14" i="4"/>
  <c r="U14" i="4"/>
  <c r="S14" i="4"/>
  <c r="Q14" i="4"/>
  <c r="AC13" i="4"/>
  <c r="AA13" i="4"/>
  <c r="Y13" i="4"/>
  <c r="W13" i="4"/>
  <c r="U13" i="4"/>
  <c r="S13" i="4"/>
  <c r="Q13" i="4"/>
  <c r="J13" i="4"/>
  <c r="AD54" i="4" l="1"/>
  <c r="AF54" i="4" s="1"/>
  <c r="AD52" i="4"/>
  <c r="AE52" i="4" s="1"/>
  <c r="AD56" i="4"/>
  <c r="AD36" i="4"/>
  <c r="AD48" i="4"/>
  <c r="AD50" i="4"/>
  <c r="AD32" i="4"/>
  <c r="AD30" i="4"/>
  <c r="AD40" i="4"/>
  <c r="AD45" i="4"/>
  <c r="AD51" i="4"/>
  <c r="AD31" i="4"/>
  <c r="AD35" i="4"/>
  <c r="AD39" i="4"/>
  <c r="AD42" i="4"/>
  <c r="AD44" i="4"/>
  <c r="AD47" i="4"/>
  <c r="AD34" i="4"/>
  <c r="AF34" i="4" s="1"/>
  <c r="AD37" i="4"/>
  <c r="AD41" i="4"/>
  <c r="AF41" i="4" s="1"/>
  <c r="AD43" i="4"/>
  <c r="AF43" i="4" s="1"/>
  <c r="AD46" i="4"/>
  <c r="AF46" i="4" s="1"/>
  <c r="AD49" i="4"/>
  <c r="AD25" i="4"/>
  <c r="AD28" i="4"/>
  <c r="AD26" i="4"/>
  <c r="AD29" i="4"/>
  <c r="AD27" i="4"/>
  <c r="AD21" i="4"/>
  <c r="AD24" i="4"/>
  <c r="AD22" i="4"/>
  <c r="AD23" i="4"/>
  <c r="AD20" i="4"/>
  <c r="AD19" i="4"/>
  <c r="AD18" i="4"/>
  <c r="AD17" i="4"/>
  <c r="AD16" i="4"/>
  <c r="AD15" i="4"/>
  <c r="AD14" i="4"/>
  <c r="AD13" i="4"/>
  <c r="AC33" i="4"/>
  <c r="AA33" i="4"/>
  <c r="Y33" i="4"/>
  <c r="W33" i="4"/>
  <c r="U33" i="4"/>
  <c r="S33" i="4"/>
  <c r="Q33" i="4"/>
  <c r="M33" i="4"/>
  <c r="L33" i="4"/>
  <c r="M30" i="4"/>
  <c r="L30" i="4"/>
  <c r="J30" i="4"/>
  <c r="AD33" i="4" l="1"/>
  <c r="AE46" i="4"/>
  <c r="AG54" i="4"/>
  <c r="AH54" i="4" s="1"/>
  <c r="AE54" i="4"/>
  <c r="AI54" i="4" s="1"/>
  <c r="AJ54" i="4" s="1"/>
  <c r="AE49" i="4"/>
  <c r="AF52" i="4"/>
  <c r="AE43" i="4"/>
  <c r="AG34" i="4"/>
  <c r="AH34" i="4" s="1"/>
  <c r="AG52" i="4"/>
  <c r="AH52" i="4" s="1"/>
  <c r="AG46" i="4"/>
  <c r="AH46" i="4" s="1"/>
  <c r="AE37" i="4"/>
  <c r="AG43" i="4"/>
  <c r="AH43" i="4" s="1"/>
  <c r="AF37" i="4"/>
  <c r="AE34" i="4"/>
  <c r="AF49" i="4"/>
  <c r="AG41" i="4"/>
  <c r="AH41" i="4" s="1"/>
  <c r="AG37" i="4"/>
  <c r="AH37" i="4" s="1"/>
  <c r="AE41" i="4"/>
  <c r="AG49" i="4"/>
  <c r="AH49" i="4" s="1"/>
  <c r="AE33" i="4"/>
  <c r="AF30" i="4"/>
  <c r="M15" i="4"/>
  <c r="M18" i="4"/>
  <c r="M21" i="4"/>
  <c r="M25" i="4"/>
  <c r="M13" i="4"/>
  <c r="J18" i="4"/>
  <c r="L18" i="4"/>
  <c r="J21" i="4"/>
  <c r="L21" i="4"/>
  <c r="J25" i="4"/>
  <c r="L25" i="4"/>
  <c r="L15" i="4"/>
  <c r="L13" i="4"/>
  <c r="J15" i="4"/>
  <c r="AI41" i="4" l="1"/>
  <c r="AJ41" i="4" s="1"/>
  <c r="AI34" i="4"/>
  <c r="AJ34" i="4" s="1"/>
  <c r="AI46" i="4"/>
  <c r="AJ46" i="4" s="1"/>
  <c r="AI52" i="4"/>
  <c r="AJ52" i="4" s="1"/>
  <c r="AI43" i="4"/>
  <c r="AJ43" i="4" s="1"/>
  <c r="AI49" i="4"/>
  <c r="AJ49" i="4" s="1"/>
  <c r="AI37" i="4"/>
  <c r="AJ37" i="4" s="1"/>
  <c r="AE30" i="4"/>
  <c r="AG30" i="4"/>
  <c r="AH30" i="4" s="1"/>
  <c r="AG33" i="4"/>
  <c r="AH33" i="4" s="1"/>
  <c r="AF33" i="4"/>
  <c r="AI33" i="4" l="1"/>
  <c r="AJ33" i="4" s="1"/>
  <c r="AI30" i="4"/>
  <c r="AJ30" i="4" s="1"/>
  <c r="AF13" i="4"/>
  <c r="AE13" i="4"/>
  <c r="AG15" i="4"/>
  <c r="AH15" i="4" s="1"/>
  <c r="AE15" i="4"/>
  <c r="AF15" i="4"/>
  <c r="AF18" i="4"/>
  <c r="AG18" i="4"/>
  <c r="AH18" i="4" s="1"/>
  <c r="AE18" i="4"/>
  <c r="AG21" i="4"/>
  <c r="AH21" i="4" s="1"/>
  <c r="AE21" i="4"/>
  <c r="AF21" i="4"/>
  <c r="AE25" i="4"/>
  <c r="AF25" i="4"/>
  <c r="AG25" i="4"/>
  <c r="AH25" i="4" s="1"/>
  <c r="AG13" i="4"/>
  <c r="AH13" i="4" s="1"/>
  <c r="AI21" i="4" l="1"/>
  <c r="AJ21" i="4" s="1"/>
  <c r="AI25" i="4"/>
  <c r="AJ25" i="4" s="1"/>
  <c r="AI18" i="4"/>
  <c r="AJ18" i="4" s="1"/>
  <c r="AI15" i="4"/>
  <c r="AJ15" i="4" s="1"/>
  <c r="AI13" i="4"/>
  <c r="AJ1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Nelly Quintana Jerez</author>
    <author>Jennifer Mariet Otero Villa</author>
  </authors>
  <commentList>
    <comment ref="B8" authorId="0" shapeId="0" xr:uid="{00000000-0006-0000-0000-000001000000}">
      <text>
        <r>
          <rPr>
            <sz val="8"/>
            <color indexed="81"/>
            <rFont val="Tahoma"/>
            <family val="2"/>
          </rPr>
          <t>RIESGO: posibilidad de que suceda algún evento que tendrá un impacto sobre los objetivos estratégicos o del proceso. Se expresa en términos de la lista desplegable. Seleccione una opción</t>
        </r>
      </text>
    </comment>
    <comment ref="C8" authorId="1" shapeId="0" xr:uid="{00000000-0006-0000-0000-000002000000}">
      <text>
        <r>
          <rPr>
            <sz val="8"/>
            <color indexed="81"/>
            <rFont val="Tahoma"/>
            <family val="2"/>
          </rPr>
          <t>Se refiere a las características generales o las formas en que se observa o manifiesta el riesgo identificado. Es la  especificidad de lo que se quiere controlar</t>
        </r>
      </text>
    </comment>
    <comment ref="D8" authorId="1" shapeId="0" xr:uid="{00000000-0006-0000-0000-000003000000}">
      <text>
        <r>
          <rPr>
            <sz val="8"/>
            <color indexed="81"/>
            <rFont val="Tahoma"/>
            <family val="2"/>
          </rPr>
          <t>Son los medios, las circunstancias y agentes generadores de riesgo. Pueden ser internas - directamente involucradas en el proceso; o externas - cuando provienen del entorno en el que se desarrolla el proceso</t>
        </r>
      </text>
    </comment>
    <comment ref="E8" authorId="0" shapeId="0" xr:uid="{00000000-0006-0000-0000-000004000000}">
      <text>
        <r>
          <rPr>
            <sz val="8"/>
            <color indexed="81"/>
            <rFont val="Tahoma"/>
            <family val="2"/>
          </rPr>
          <t>Despliegue la pestaña y encuentre las opciones de riesgo que se ajusten al identificado</t>
        </r>
      </text>
    </comment>
    <comment ref="G8" authorId="1" shapeId="0" xr:uid="{00000000-0006-0000-0000-000005000000}">
      <text>
        <r>
          <rPr>
            <sz val="8"/>
            <color indexed="81"/>
            <rFont val="Tahoma"/>
            <family val="2"/>
          </rPr>
          <t>Es el efecto que tiene la ocurrencia del riesgo sobre ONAC</t>
        </r>
      </text>
    </comment>
    <comment ref="H8" authorId="1" shapeId="0" xr:uid="{00000000-0006-0000-0000-000006000000}">
      <text>
        <r>
          <rPr>
            <sz val="8"/>
            <color indexed="81"/>
            <rFont val="Tahoma"/>
            <family val="2"/>
          </rPr>
          <t>Despliegue la pestaña y encuentre las opciones de riesgo que se ajusten al identificado</t>
        </r>
      </text>
    </comment>
    <comment ref="M8" authorId="1" shapeId="0" xr:uid="{00000000-0006-0000-0000-000007000000}">
      <text>
        <r>
          <rPr>
            <sz val="8"/>
            <color indexed="81"/>
            <rFont val="Tahoma"/>
            <family val="2"/>
          </rPr>
          <t>Dato que arroja automáticamente con los datos de calificación de probabilidad e impacto</t>
        </r>
      </text>
    </comment>
    <comment ref="N8" authorId="1" shapeId="0" xr:uid="{00000000-0006-0000-0000-000008000000}">
      <text>
        <r>
          <rPr>
            <sz val="8"/>
            <color indexed="81"/>
            <rFont val="Tahoma"/>
            <family val="2"/>
          </rPr>
          <t>Diligenciar los controles implementados para mitigar el riesgo</t>
        </r>
      </text>
    </comment>
    <comment ref="AI8" authorId="1" shapeId="0" xr:uid="{00000000-0006-0000-0000-000009000000}">
      <text>
        <r>
          <rPr>
            <sz val="8"/>
            <color indexed="81"/>
            <rFont val="Tahoma"/>
            <family val="2"/>
          </rPr>
          <t>Dato que se completa automáticamente con los datos de calificación de probabilidad e impacto</t>
        </r>
      </text>
    </comment>
    <comment ref="AF10" authorId="1" shapeId="0" xr:uid="{00000000-0006-0000-0000-00000A000000}">
      <text>
        <r>
          <rPr>
            <sz val="8"/>
            <color indexed="81"/>
            <rFont val="Tahoma"/>
            <family val="2"/>
          </rPr>
          <t>Campo que se completa automáticamente, luego de haber recalculado la probabilidad</t>
        </r>
      </text>
    </comment>
    <comment ref="AH10" authorId="1" shapeId="0" xr:uid="{00000000-0006-0000-0000-00000B000000}">
      <text>
        <r>
          <rPr>
            <sz val="8"/>
            <color indexed="81"/>
            <rFont val="Tahoma"/>
            <family val="2"/>
          </rPr>
          <t>Campo que se completa automáticamente, luego de haber recalculado el impacto</t>
        </r>
      </text>
    </comment>
  </commentList>
</comments>
</file>

<file path=xl/sharedStrings.xml><?xml version="1.0" encoding="utf-8"?>
<sst xmlns="http://schemas.openxmlformats.org/spreadsheetml/2006/main" count="1117" uniqueCount="473">
  <si>
    <t>PROBABILIDAD</t>
  </si>
  <si>
    <t>IMPACTO</t>
  </si>
  <si>
    <t xml:space="preserve">INSIGNIFICANTE (1) </t>
  </si>
  <si>
    <t xml:space="preserve">MENOR (2) </t>
  </si>
  <si>
    <t>MODERADO (3)</t>
  </si>
  <si>
    <t>MAYOR (4)</t>
  </si>
  <si>
    <t>B</t>
  </si>
  <si>
    <t>M</t>
  </si>
  <si>
    <t>A</t>
  </si>
  <si>
    <t>E</t>
  </si>
  <si>
    <t>BAJA</t>
  </si>
  <si>
    <t>MODERADA</t>
  </si>
  <si>
    <t>ALTA</t>
  </si>
  <si>
    <t>EXTREMA</t>
  </si>
  <si>
    <t>Estratégico</t>
  </si>
  <si>
    <t>Imagen</t>
  </si>
  <si>
    <t>Operativo</t>
  </si>
  <si>
    <t>Cumplimiento</t>
  </si>
  <si>
    <t>Tecnología</t>
  </si>
  <si>
    <t>Confidencialidad de la Información</t>
  </si>
  <si>
    <t>Legal</t>
  </si>
  <si>
    <t>DESCRIPTOR</t>
  </si>
  <si>
    <t>Casi seguro</t>
  </si>
  <si>
    <t>Insignificante</t>
  </si>
  <si>
    <t>Menor</t>
  </si>
  <si>
    <t>Moderado</t>
  </si>
  <si>
    <t>Mayor</t>
  </si>
  <si>
    <t>Catastrófico</t>
  </si>
  <si>
    <t xml:space="preserve">ANÁLISIS Y CALIFICACIÓN DEL RIESGO ANTES DE CONTROLES </t>
  </si>
  <si>
    <t>EVENTO</t>
  </si>
  <si>
    <t>DESCRIPCIÓN DEL RIESGO</t>
  </si>
  <si>
    <t>CAUSAS</t>
  </si>
  <si>
    <t>FACTORES</t>
  </si>
  <si>
    <t>CONSECUENCIAS POTENCIALES</t>
  </si>
  <si>
    <t>CLASIFICACIÓN DEL RIESGO</t>
  </si>
  <si>
    <t>CONTROLES</t>
  </si>
  <si>
    <t>CLASIFICACIÓN  DEL CONTROL</t>
  </si>
  <si>
    <t>Externos</t>
  </si>
  <si>
    <t>Internos</t>
  </si>
  <si>
    <t>15
¿Posee una herramienta para ejercer el control?</t>
  </si>
  <si>
    <t xml:space="preserve">CALIFICACIÓN </t>
  </si>
  <si>
    <t xml:space="preserve">M </t>
  </si>
  <si>
    <t>Calificación</t>
  </si>
  <si>
    <t>Correctivo</t>
  </si>
  <si>
    <t xml:space="preserve">Operativo </t>
  </si>
  <si>
    <t>No</t>
  </si>
  <si>
    <t>Reducir el riesgo</t>
  </si>
  <si>
    <t>Lista desplegable riesgos</t>
  </si>
  <si>
    <t>Lista factores Externos</t>
  </si>
  <si>
    <t>Lista factores Internos</t>
  </si>
  <si>
    <t>Lista Clasificación Riesgo</t>
  </si>
  <si>
    <t>Lista Descriptor Probabilidad</t>
  </si>
  <si>
    <t>Lista Descriptor Impacto</t>
  </si>
  <si>
    <t>Lista Tipo de Impacto</t>
  </si>
  <si>
    <t>Lista clasificación control</t>
  </si>
  <si>
    <t>Tipo control</t>
  </si>
  <si>
    <t>Ponderación</t>
  </si>
  <si>
    <t>Opciones de manejo</t>
  </si>
  <si>
    <t>Económicos</t>
  </si>
  <si>
    <t>Competencias</t>
  </si>
  <si>
    <t xml:space="preserve">Raro </t>
  </si>
  <si>
    <t>Preventivo</t>
  </si>
  <si>
    <t>Gestión</t>
  </si>
  <si>
    <t>Si</t>
  </si>
  <si>
    <t>Asumir</t>
  </si>
  <si>
    <t>Comunicación</t>
  </si>
  <si>
    <t>Credibilidad o imagen</t>
  </si>
  <si>
    <t>Reducir</t>
  </si>
  <si>
    <t xml:space="preserve">Incumplimientos de compromisos </t>
  </si>
  <si>
    <t>Cultural</t>
  </si>
  <si>
    <t>Documentación</t>
  </si>
  <si>
    <t>Financiero</t>
  </si>
  <si>
    <t>Políticos</t>
  </si>
  <si>
    <t xml:space="preserve">Sociales </t>
  </si>
  <si>
    <t>Tecnológicos</t>
  </si>
  <si>
    <t>Infraestructura</t>
  </si>
  <si>
    <t>Logístico</t>
  </si>
  <si>
    <t>Seguridad</t>
  </si>
  <si>
    <t>Sistemas de Información</t>
  </si>
  <si>
    <t>Evitar el riesgo</t>
  </si>
  <si>
    <t>Compartir o transferir.</t>
  </si>
  <si>
    <t>ponderación de controles</t>
  </si>
  <si>
    <t>1 control</t>
  </si>
  <si>
    <t>2 controles</t>
  </si>
  <si>
    <t>50% para cada control</t>
  </si>
  <si>
    <t>Respuestas</t>
  </si>
  <si>
    <t>Valor</t>
  </si>
  <si>
    <t>Column1</t>
  </si>
  <si>
    <t>Column5</t>
  </si>
  <si>
    <t>Pregunta</t>
  </si>
  <si>
    <t>15
¿Existen manuales, procedimientos o instructivos donde se indique la aplicación del control?</t>
  </si>
  <si>
    <t>10
¿Están definidos los responsables de la ejecución del control?</t>
  </si>
  <si>
    <t>15
¿El control se aplica todas las veces que se realiza la actividad crítica?</t>
  </si>
  <si>
    <t>Siempre</t>
  </si>
  <si>
    <t>La mayoría de las veces</t>
  </si>
  <si>
    <t>25
¿En el tiempo que lleva implementado el control ha demostrado ser efectivo?</t>
  </si>
  <si>
    <t>SI: El riesgo aún ocurre con frecuencia, aunque en menor medida a que si no existiera el control</t>
  </si>
  <si>
    <t>NO. Nunca ha sido efectivo</t>
  </si>
  <si>
    <r>
      <t xml:space="preserve">SI: La implementación del control ha evitado la ocurrencia del riesgo por </t>
    </r>
    <r>
      <rPr>
        <b/>
        <u/>
        <sz val="10"/>
        <rFont val="Arial Narrow"/>
        <family val="2"/>
      </rPr>
      <t>MÁS de 1 AÑO</t>
    </r>
  </si>
  <si>
    <r>
      <t xml:space="preserve">SI: La implementación del control ha evitado la ocurrencia del riesgo </t>
    </r>
    <r>
      <rPr>
        <b/>
        <u/>
        <sz val="10"/>
        <rFont val="Arial Narrow"/>
        <family val="2"/>
      </rPr>
      <t>EN EL ÚLTIMO AÑO</t>
    </r>
  </si>
  <si>
    <r>
      <t xml:space="preserve">SI: La implementación del control ha evitado la ocurrencia del riesgo </t>
    </r>
    <r>
      <rPr>
        <b/>
        <u/>
        <sz val="10"/>
        <rFont val="Arial Narrow"/>
        <family val="2"/>
      </rPr>
      <t>EN EL ÚLTIMO SEMESTRE</t>
    </r>
  </si>
  <si>
    <t>20
¿Cuenta con copias de seguridad, pólizas de seguro, planes de respaldo o planes de contingencia, para mitigar efectos del riesgo en caso de materialización?</t>
  </si>
  <si>
    <t>SI: Cubren todos los efectos del riesgo</t>
  </si>
  <si>
    <t>SI: Cubren parcialmente los efectos del riesgo</t>
  </si>
  <si>
    <t>PREGUNTA 1</t>
  </si>
  <si>
    <t>PREGUNTA 2</t>
  </si>
  <si>
    <t>PREGUNTA 3</t>
  </si>
  <si>
    <t>PREGUNTA 4</t>
  </si>
  <si>
    <t>PREGUNTA 5</t>
  </si>
  <si>
    <t xml:space="preserve">Algunas veces
(muestra
</t>
  </si>
  <si>
    <t>PREGUNTA 6</t>
  </si>
  <si>
    <t>MECANISMO DE DETECCIÓN DE MATERIALIZACIÓN</t>
  </si>
  <si>
    <t xml:space="preserve">Mecanismo detección materialización </t>
  </si>
  <si>
    <t>Indicador del proceso</t>
  </si>
  <si>
    <t>Herramienta de seguimiento</t>
  </si>
  <si>
    <t>Quejas, reclamos, peticiones</t>
  </si>
  <si>
    <t xml:space="preserve">Auditorías </t>
  </si>
  <si>
    <t>Retrasos en la Operación-Prestación del Servicio</t>
  </si>
  <si>
    <t>FASES</t>
  </si>
  <si>
    <t>Planeación e iniciación del proyecto</t>
  </si>
  <si>
    <t>Sensibilización y capacitación</t>
  </si>
  <si>
    <t>Determinación de los objetos de costo</t>
  </si>
  <si>
    <t>Análisis y diagnóstico de los sistemas de información</t>
  </si>
  <si>
    <t>Diseño y construcción del modelo de costos</t>
  </si>
  <si>
    <t>Implantación del sistema de costos</t>
  </si>
  <si>
    <t>Decisiones Erróneas (que el costo real sea diferente del estimado)</t>
  </si>
  <si>
    <t>Demoras en ajustes de sistemas que
contribuyen con la implementación financiera y estadística del modelo</t>
  </si>
  <si>
    <t>Estructura Jerárquica</t>
  </si>
  <si>
    <t>Improbable</t>
  </si>
  <si>
    <t>Posible</t>
  </si>
  <si>
    <t>Errores en la cotización dirigida a los OEC</t>
  </si>
  <si>
    <t>Transmisión de información errada a los OEC respecto a las nuevas tarifas</t>
  </si>
  <si>
    <t>Asumir el riesgo</t>
  </si>
  <si>
    <t>IDENTIFICACIÓN Y TIPOS DE CONTROLES</t>
  </si>
  <si>
    <t>Cubrimiento insuficiente de los requerimientos de información relacionados con el nuevo modelo de costos</t>
  </si>
  <si>
    <t>Errores relacionados con el espacio de tiempo en el que se implementa el modelo</t>
  </si>
  <si>
    <t>Retrasos en la implementación o mejoras de sistemas de información que soportan actividades financieras</t>
  </si>
  <si>
    <t>Cronograma de implementación de los planes</t>
  </si>
  <si>
    <t>Que los servicios no se ejecuten como se proyectaron (en el presupuesto) y el diseño del modelo se afecte</t>
  </si>
  <si>
    <t>Mercado</t>
  </si>
  <si>
    <t>Relacionamiento Directo con los OEC</t>
  </si>
  <si>
    <t>OPCIÓN DE MANEJO</t>
  </si>
  <si>
    <t>Aumento de la percepción desfavorable de la relación costo beneficio del servicio (por las partes interesadas)</t>
  </si>
  <si>
    <t>OBJETIVO DE ANÁLISIS:</t>
  </si>
  <si>
    <t>FECHA INICIO</t>
  </si>
  <si>
    <t>SEGUIMIENTO</t>
  </si>
  <si>
    <t>FECHA:</t>
  </si>
  <si>
    <t xml:space="preserve">PROCESO: </t>
  </si>
  <si>
    <t>RESPONSABLE DE LA ACCIÓN</t>
  </si>
  <si>
    <t>FECHA FINAL</t>
  </si>
  <si>
    <t>ELABORÓ:</t>
  </si>
  <si>
    <t>REVISÓ:</t>
  </si>
  <si>
    <t>PROCESOS</t>
  </si>
  <si>
    <t>Direccionamiento estratégico</t>
  </si>
  <si>
    <t>Gestión jurídica (Gestión y representación legal)</t>
  </si>
  <si>
    <t>Estructuración y aseguramiento organizacional</t>
  </si>
  <si>
    <t>Gestión de relacionamiento y de comunicaciones</t>
  </si>
  <si>
    <t>Control organizacional</t>
  </si>
  <si>
    <t>Investigación y contribución en la normalización y acreditación</t>
  </si>
  <si>
    <t>Diseño, desarrollo y mejora de servicios</t>
  </si>
  <si>
    <t>Gestión de proyectos estratégicos</t>
  </si>
  <si>
    <t>Gestión del conocimiento</t>
  </si>
  <si>
    <t>Gestión de competencias</t>
  </si>
  <si>
    <t>Planeación de recursos y servicios</t>
  </si>
  <si>
    <t>Gestión de venta</t>
  </si>
  <si>
    <t>Evaluación</t>
  </si>
  <si>
    <t>Revisión y atestación</t>
  </si>
  <si>
    <t>Cierre del servicio</t>
  </si>
  <si>
    <t>Seguimiento y control de la acreditación</t>
  </si>
  <si>
    <t>Gestión de mercadeo</t>
  </si>
  <si>
    <t>Planeación y estructuración del modelo de atención a clientes</t>
  </si>
  <si>
    <t>Gestión de desarrollo de cliente</t>
  </si>
  <si>
    <t>Gestión de atención al cliente</t>
  </si>
  <si>
    <t>Análisis interno de la prestación del servicio</t>
  </si>
  <si>
    <t>Evaluación de la satisfacción del cliente</t>
  </si>
  <si>
    <t>Planeación financiera y de recursos</t>
  </si>
  <si>
    <t>Gestión contable y tributaria</t>
  </si>
  <si>
    <t>Gestión de suministro y activos</t>
  </si>
  <si>
    <t>Gestión de talento humano</t>
  </si>
  <si>
    <t>Gestión de TI</t>
  </si>
  <si>
    <t>Gestión documental</t>
  </si>
  <si>
    <t>Seguimiento a la planeación financiera y de recursos</t>
  </si>
  <si>
    <t>Sistema de Gestión de Seguridad y Salud en el trabajo</t>
  </si>
  <si>
    <t xml:space="preserve">EVALUACIÓN ZONA RIESGO </t>
  </si>
  <si>
    <t>Medioambientales</t>
  </si>
  <si>
    <t>Jurídico</t>
  </si>
  <si>
    <t>¿En el tiempo que lleva implementado el control ha demostrado ser efectivo?</t>
  </si>
  <si>
    <t>Método - Procesos</t>
  </si>
  <si>
    <t>Imagen o reputacional</t>
  </si>
  <si>
    <t>Corrupción</t>
  </si>
  <si>
    <t xml:space="preserve">Disminución de ingresos para ONAC </t>
  </si>
  <si>
    <t>FECHA DE ACTUALIZACIÓN</t>
  </si>
  <si>
    <t>Probable</t>
  </si>
  <si>
    <t>Detectivo</t>
  </si>
  <si>
    <t>¿El control se aplica mediante algún sistema de información o herramienta tecnológica?</t>
  </si>
  <si>
    <t>SI</t>
  </si>
  <si>
    <t>¿Existe algún documento formal que indique la aplicación del control?</t>
  </si>
  <si>
    <t>¿Están definidos los responsables de la ejecución del control?</t>
  </si>
  <si>
    <t>¿El control se aplica todas las veces que se realiza la actividad crítica?</t>
  </si>
  <si>
    <t>Herramientas para ejercer el control</t>
  </si>
  <si>
    <t>Responsables de ejercer el control</t>
  </si>
  <si>
    <t>PARÁMETRO</t>
  </si>
  <si>
    <t>CRITERIO</t>
  </si>
  <si>
    <t>Frecuencia de Aplicación del Control</t>
  </si>
  <si>
    <t>Efectividad de la aplicación del control</t>
  </si>
  <si>
    <t>NO</t>
  </si>
  <si>
    <t>Seguimiento a la aplicación del control</t>
  </si>
  <si>
    <t>¿Existe algún mecanismo para hacer seguimiento a la aplicación del control?</t>
  </si>
  <si>
    <t>Están definidos los responsables de la ejecución del control?</t>
  </si>
  <si>
    <t>Algunas veces (muestra)</t>
  </si>
  <si>
    <t>En caso de no aplicar o que falle el control:
¿Cuenta con un plan de respaldo, de contingencia, copias de seguridad, pólizas de seguro?</t>
  </si>
  <si>
    <t>Si; cubre todos los efectos del riesgo</t>
  </si>
  <si>
    <t>Si; cubre parcialmente los efectos del riesgo</t>
  </si>
  <si>
    <t>¿Cubre todos los efectos del riesgo?</t>
  </si>
  <si>
    <t>Si; la implementación del control ha evitado la ocurrencia del riesgo por más de un año</t>
  </si>
  <si>
    <t>No; nunca ha sido efectivo</t>
  </si>
  <si>
    <t>Si; la implementación del control ha evitado la ocurrencia del riesgo por más de UN AÑO</t>
  </si>
  <si>
    <t>Si; la implementación del control ha evitado la ocurrencia del riesgo en el ÚLTIMO AÑO</t>
  </si>
  <si>
    <t>Si; la implementación del control ha evitado la ocurrencia del riesgo en el ÚLTIMO SEMESTRE</t>
  </si>
  <si>
    <t>Si; el riesgo aún ocurre con frecuencia, aunque en menor medida a que si no existiera el control</t>
  </si>
  <si>
    <t>RTA preguntas Prob 1 a 3 control</t>
  </si>
  <si>
    <t>RTA pregunta 4 Prob control</t>
  </si>
  <si>
    <t>RTA pregunta 5 Prob control</t>
  </si>
  <si>
    <t>RTA pregunta 6 Prob control</t>
  </si>
  <si>
    <t>RTA pregunta Imp control</t>
  </si>
  <si>
    <t>(IMPROBABLE)  2</t>
  </si>
  <si>
    <t xml:space="preserve"> (RARO)   1</t>
  </si>
  <si>
    <t>(POSIBLE)  3</t>
  </si>
  <si>
    <t xml:space="preserve"> (PROBABLE)  4</t>
  </si>
  <si>
    <t>(CASI SEGURO) 5</t>
  </si>
  <si>
    <t>Evitar, Compartir o Trasferir</t>
  </si>
  <si>
    <t>Residual</t>
  </si>
  <si>
    <t>Reducir, Evitar, Compartir o Trasferir</t>
  </si>
  <si>
    <t>VALORACIÓN DEL CONTROL</t>
  </si>
  <si>
    <t xml:space="preserve">ANÁLISIS Y CALIFICACIÓN DEL RIESGO DESPUÉS DE CONTROLES </t>
  </si>
  <si>
    <t xml:space="preserve">EVALUACIÓN ZONA  RIESGO </t>
  </si>
  <si>
    <t>CATASTRÓFICO (5)</t>
  </si>
  <si>
    <t>Tecnológico</t>
  </si>
  <si>
    <t>ACTIVIDADES DE TRATAMIENTO</t>
  </si>
  <si>
    <t>IDENTIFICACIÓN DEL RIESGO</t>
  </si>
  <si>
    <t xml:space="preserve">FACTORES EXTERNOS </t>
  </si>
  <si>
    <t>FACTORES INTERNOS</t>
  </si>
  <si>
    <t>Método-procesos</t>
  </si>
  <si>
    <t>Se relacionan con la estructura, cultura organizacional, el modelo de operación, el cumplimiento de los planes y programas, los sistemas de información, los procesos, la infraestructura, el recurso humano y económico con los que cuenta la Corporación.</t>
  </si>
  <si>
    <t>Asocie las posibles fuentes de riesgo (tangibles o intangibles) es decir, los medios, las circunstancias y agentes generadores de riesgo, lo cual se entiende como todos los sujetos u objetos que tienen el potencial de originarlo. Estas fuentes pueden ser internas al ser atribuidas a factores organizacionales, personas, métodos, equipos, materiales e instalaciones, directamente involucradas en el proceso y a la Corporación; o externas cuando provienen del entorno en el que ONAC desarrolla sus funciones.</t>
  </si>
  <si>
    <t>Identifique el efecto que tiene la ocurrencia del riesgo sobre el logro de los objetivos del proceso o la Corporación. Ejemplo: Sanciones, demandas, pérdida de imagen y alto nivel de quejas de clientes o partes interesadas. 
Analice los tipos de efectos inmediatos que afectan el desarrollo de actividades posteriores del proceso, y los extremos que se relacionan con efectos legales, sanciones o afectación en la operación de ONAC.</t>
  </si>
  <si>
    <t>Se relacionan con los aspectos externos a la corporación, sea internacional, nacional o regional:</t>
  </si>
  <si>
    <t>ANÁLISIS Y CALIFICACIÓN DEL RIESGO ANTES DE CONTROLES</t>
  </si>
  <si>
    <t>NIVEL</t>
  </si>
  <si>
    <t>DESCRIPCIÓN</t>
  </si>
  <si>
    <t>FRECUENCIA</t>
  </si>
  <si>
    <t xml:space="preserve">El evento ha ocurrido en la mayoría de las circunstancias. </t>
  </si>
  <si>
    <t xml:space="preserve">Más de 5 veces al año. </t>
  </si>
  <si>
    <t xml:space="preserve">Es viable que el evento ocurra en la mayoría de las circunstancias. </t>
  </si>
  <si>
    <t xml:space="preserve">Entre 3 y 5 veces en el último año. </t>
  </si>
  <si>
    <t xml:space="preserve">El evento podrá ocurrir en algún momento. </t>
  </si>
  <si>
    <t>Entre 1 y 2 veces en el último año.</t>
  </si>
  <si>
    <t xml:space="preserve">El evento puede ocurrir en algún momento. </t>
  </si>
  <si>
    <t xml:space="preserve">Al menos 1 vez en los últimos 3 años. </t>
  </si>
  <si>
    <t>Raro</t>
  </si>
  <si>
    <t xml:space="preserve">El evento puede ocurrir solo en circunstancias excepcionales (poco comunes o anormales). </t>
  </si>
  <si>
    <t xml:space="preserve">No se ha presentado en los últimos 5 años. </t>
  </si>
  <si>
    <t xml:space="preserve">El evento ocurrirá en la mayoría de las circunstancias. </t>
  </si>
  <si>
    <t>El evento probablemente ocurrirá en la mayoría de las circunstancias.</t>
  </si>
  <si>
    <t>El evento podría ocurrir en algún momento.</t>
  </si>
  <si>
    <t>Podría ocurrir solo en circunstancias muy excepcionales.</t>
  </si>
  <si>
    <t>La eventualidad de ocurrencia es muy baja casi nula.</t>
  </si>
  <si>
    <t>PROBABILIDAD - FRECUENCIA</t>
  </si>
  <si>
    <t>PROBABILIDAD - FACTIBILIDAD</t>
  </si>
  <si>
    <t xml:space="preserve">NIVEL </t>
  </si>
  <si>
    <t xml:space="preserve">Consecuencias cuantitativas </t>
  </si>
  <si>
    <t>Consecuencias cualitativas</t>
  </si>
  <si>
    <t>* No hay interrupción de las operaciones de la corporación.
* No se afecta la imagen de ONAC.</t>
  </si>
  <si>
    <t>* Interrupción de las operaciones de la Corporación por algunas horas.
* Retrasos menores en la prestación del servicio.
* Imagen institucional afectada en un grupo específico de partes interesadas.</t>
  </si>
  <si>
    <t>* Afecta financieramente a la corporación en un valor &lt; 1%.
* Pérdida de cobertura en la prestación del servicio en un valor &lt; 5%.</t>
  </si>
  <si>
    <t>* Afecta financieramente a la corporación en un valor entre 2% y el 5% .
* Pérdida de cobertura en la prestación del servicio entre un 6% y un 10 %.</t>
  </si>
  <si>
    <t>* Afecta financieramente a la corporación en un valor entre 6% y el 14%.
* Pérdida de cobertura en la prestación del servicio entre un 11% y un 15%.</t>
  </si>
  <si>
    <t>* Interrupción de las operaciones de la Corporación por un día.
* Reclamaciones o quejas de los usuarios.
* Reproceso de actividades y aumento de carga operativa.
* Pérdida de información que puede recuperarse a corto plazo.
* Retrasos moderados en la prestación del servicio.
* Pérdida de Imagen de ONAC afectada localmente.</t>
  </si>
  <si>
    <t>* Afecta financieramente a la corporación en un valor entre 15% y el 25%.
* Pérdida de cobertura en la prestación del servicio entre un 16% y un 20%.</t>
  </si>
  <si>
    <t>* Interrupción de las operaciones de la Corporación por más de dos días.
* Pérdida de información crítica que puede ser recuperada de forma parcial o incompleta.
* Incumplimiento de metas u objetivos institucionales.
* Imagen institucional afectada en el orden regional.</t>
  </si>
  <si>
    <t>* Afecta financieramente a la corporación en un valor &gt; 25%.
* Pérdida de cobertura en la prestación del servicio en un valor mayor al 25%.</t>
  </si>
  <si>
    <t>* Interrupción de las operaciones de la Corporación por más de cinco días.
* Pérdida de información crítica que no se puede recuperar.
* Incumplimiento de normativa legal.
* Reclamaciones o quejas de los usuarios que podrían implicar una denuncia o demanda de largo alcance para la Corporación.
* Sanciones legales para el representante legal.
* Imagen institucional afectada en el orden nacional o internacional.</t>
  </si>
  <si>
    <r>
      <t xml:space="preserve">Calificación de probabilidad bajo el criterio de </t>
    </r>
    <r>
      <rPr>
        <b/>
        <sz val="9"/>
        <color theme="1"/>
        <rFont val="Century Gothic"/>
        <family val="2"/>
      </rPr>
      <t>FRECUENCIA</t>
    </r>
  </si>
  <si>
    <t>Calificación de probabilidad bajo el criterio de FACTIBILIDAD</t>
  </si>
  <si>
    <t>VALORACIÓN DE CONTROLES:
PROBABILIDAD  /  IMPACTO</t>
  </si>
  <si>
    <t>FACTORES
EXTERNOS / INTERNOS</t>
  </si>
  <si>
    <t xml:space="preserve">TIPOLOGÍA DE RIESGOS </t>
  </si>
  <si>
    <t>RIESGOS</t>
  </si>
  <si>
    <t>Estratégicos</t>
  </si>
  <si>
    <t>Posibilidad de ocurrencia de eventos que afecten los objetivos estratégicos de la corporación y por tanto impactan en la gestión de la misma.</t>
  </si>
  <si>
    <t xml:space="preserve">Operativos </t>
  </si>
  <si>
    <t>Posibilidad de ocurrencia de eventos que afecten los procesos misionales o de prestación del servicio.</t>
  </si>
  <si>
    <t>Financieros</t>
  </si>
  <si>
    <t>Posibilidad de ocurrencia de eventos que afecten los estados financieros, y todas las actividades relacionadas con el manejo de dinero como tesorería, contabilidad, cartera, cuentas, costos, etc.</t>
  </si>
  <si>
    <t xml:space="preserve">Tecnológicos </t>
  </si>
  <si>
    <t>Posibilidad de ocurrencia de eventos que afecten la totalidad o parte de la infraestructura tecnológica (hardware, software, redes).</t>
  </si>
  <si>
    <t xml:space="preserve">Posibilidad de ocurrencia de eventos que afecten la situación jurídica o contractual de la corporación, debido a su incumplimiento o desacato de la normativa legal o técnica y de las obligaciones contractuales. También incluye pasar por alto los compromisos o acuerdos establecidos, incluyendo la imposibilidad de realizar las actividades de los procesos, planes de acción o proyectos, demoras o retrasos en la ejecución, baja cobertura o falta de oportunidad en la prestación de servicios frente a compromisos declarados a las partes interesadas. </t>
  </si>
  <si>
    <t xml:space="preserve">Posibilidad de ocurrencia de un evento que afecte la imagen, buen nombre o reputación de ONAC frente a sus clientes y partes interesadas. </t>
  </si>
  <si>
    <r>
      <rPr>
        <b/>
        <sz val="9"/>
        <rFont val="Century Gothic"/>
        <family val="2"/>
      </rPr>
      <t xml:space="preserve">1. Selección de actividades críticas del proceso: </t>
    </r>
    <r>
      <rPr>
        <sz val="9"/>
        <rFont val="Century Gothic"/>
        <family val="2"/>
      </rPr>
      <t xml:space="preserve">Aunque en todas las actividades de un proceso se pueden presentar riesgos de diferente índole, es necesario priorizar aquellas a las cuales se les realizará el análisis de riesgos, para marcarlas como actividades críticas. Estas actividades son identificadas como críticas porque requieren de especial atención debido a que su ejecución tiene un mayor impacto sobre el resultado final esperado del proceso, es decir sobre el objetivo del mismo. Las actividades críticas se identifican en la caracterización del proceso, y en la documentación relacionada (procedimientos, manuales e instructivos), para su identificación se aplican los siguientes criterios:
</t>
    </r>
    <r>
      <rPr>
        <i/>
        <sz val="9"/>
        <rFont val="Century Gothic"/>
        <family val="2"/>
      </rPr>
      <t>- El resultado de la actividad tiene alta incidencia en el objetivo del proceso, es decir la actividad es clave para la obtención de lo que se espera lograr con el proceso.
- La materialización de algún riesgo en esa actividad afecta directamente el cumplimiento del objetivo del proceso (producto y/o servicio).
- La actividad tiene asociados controles preventivos o correctivos que evitan situaciones no deseadas, o por sí misma es un control.
- En actividades posteriores no se ejercen controles más efectivos.
- Los controles que se aplican en estas actividades son recurrentes, se cuenta con evidencia de su aplicación y están definidos los responsables de aplicarlos.
- En la actividad se genera un registro (evidencia o un entregable final).</t>
    </r>
  </si>
  <si>
    <r>
      <rPr>
        <b/>
        <sz val="9"/>
        <rFont val="Century Gothic"/>
        <family val="2"/>
      </rPr>
      <t>Impacto:</t>
    </r>
    <r>
      <rPr>
        <sz val="9"/>
        <rFont val="Century Gothic"/>
        <family val="2"/>
      </rPr>
      <t xml:space="preserve"> magnitud de las consecuencias que puede ocasionar a la Corporación la materialización del riesgo. Para ello, se tienen en cuenta las consecuencias potenciales establecidas. A continuación, se presentan los criterios para calificar el nivel de impacto considerando factores cuantitativos y cualitativos: </t>
    </r>
  </si>
  <si>
    <r>
      <rPr>
        <b/>
        <sz val="9"/>
        <rFont val="Century Gothic"/>
        <family val="2"/>
      </rPr>
      <t xml:space="preserve">Valoración de riesgo inherente: </t>
    </r>
    <r>
      <rPr>
        <sz val="9"/>
        <rFont val="Century Gothic"/>
        <family val="2"/>
      </rPr>
      <t xml:space="preserve">Una vez se ha determinado la probabilidad e impacto de cada riesgo identificado, se establece la ubicación de los riesgos de acuerdo con la valoración de probabilidad e impacto realizado. Cuando el riesgo antes de controles, quede ubicado en una zona </t>
    </r>
    <r>
      <rPr>
        <b/>
        <sz val="9"/>
        <rFont val="Century Gothic"/>
        <family val="2"/>
      </rPr>
      <t>baja,</t>
    </r>
    <r>
      <rPr>
        <sz val="9"/>
        <rFont val="Century Gothic"/>
        <family val="2"/>
      </rPr>
      <t xml:space="preserve"> no se debe continuar con las actividades posteriores, considerando que es un riesgo ya controlado cuya decisión a tomar es asumirlo y no requiere la aplicación de nuevos controles. Se procede a identificar un nuevo riesgo en la actividad crítica analizada y realizar de nuevo las actividades relacionadas a la identificación de riesgo.</t>
    </r>
  </si>
  <si>
    <r>
      <rPr>
        <b/>
        <sz val="9"/>
        <rFont val="Century Gothic"/>
        <family val="2"/>
      </rPr>
      <t xml:space="preserve">Análisis de controles: </t>
    </r>
    <r>
      <rPr>
        <sz val="9"/>
        <rFont val="Century Gothic"/>
        <family val="2"/>
      </rPr>
      <t>consiste en identificar y valorar los controles que en la actualidad se aplican en el proceso a fin de disminuir la probabilidad de ocurrencia del riesgo o mitigar su impacto. En ese sentido, se desarrollan las siguientes actividades:</t>
    </r>
  </si>
  <si>
    <r>
      <t xml:space="preserve">Identificar los controles que en la actualidad se ejecutan con el fin de prevenir la materialización del riesgo o mitigar los efectos de su materialización, </t>
    </r>
    <r>
      <rPr>
        <b/>
        <sz val="9"/>
        <rFont val="Century Gothic"/>
        <family val="2"/>
      </rPr>
      <t>en lo posible</t>
    </r>
    <r>
      <rPr>
        <sz val="9"/>
        <rFont val="Century Gothic"/>
        <family val="2"/>
      </rPr>
      <t xml:space="preserve"> se recomienda identificar como </t>
    </r>
    <r>
      <rPr>
        <b/>
        <sz val="9"/>
        <rFont val="Century Gothic"/>
        <family val="2"/>
      </rPr>
      <t>máximo tres controles</t>
    </r>
    <r>
      <rPr>
        <sz val="9"/>
        <rFont val="Century Gothic"/>
        <family val="2"/>
      </rPr>
      <t xml:space="preserve"> por cada riesgo, priorizando los más relevantes o con mayor efectividad. 
</t>
    </r>
    <r>
      <rPr>
        <b/>
        <sz val="9"/>
        <rFont val="Century Gothic"/>
        <family val="2"/>
      </rPr>
      <t>Nota:</t>
    </r>
    <r>
      <rPr>
        <sz val="9"/>
        <rFont val="Century Gothic"/>
        <family val="2"/>
      </rPr>
      <t xml:space="preserve"> Es necesario que las personas que participan en la identificación de controles, tengan conocimiento de la ejecución del proceso, así como de las herramientas informáticas utilizadas para el desarrollo de actividades, la normativa que reglamenta la actividad, los documentos asociados, registros etc., que se emplean para efectuar algún tipo de control. 
El control es una ACTIVIDAD por tanto debe ir descrito en verbo acompañado de un sustantivo que tenga relación con la herramienta que se utiliza para aplicar el control.</t>
    </r>
  </si>
  <si>
    <r>
      <t xml:space="preserve">Arroja las opciones de manejo del riesgo dependiendo de la zona donde se encuentre el riesgo residual, según la Matriz de Evaluación: Asumir el riesgo, Reducir el riesgo, evitar, compartir o transferir. La opción de manejo aparece por defecto. De acuerdo a esto se deben definir las acciones:
</t>
    </r>
    <r>
      <rPr>
        <b/>
        <sz val="9"/>
        <rFont val="Century Gothic"/>
        <family val="2"/>
      </rPr>
      <t>* Evitar el riesgo:</t>
    </r>
    <r>
      <rPr>
        <sz val="9"/>
        <rFont val="Century Gothic"/>
        <family val="2"/>
      </rPr>
      <t xml:space="preserve"> Tomar las medidas encaminadas a prevenir su materialización. Es siempre la primera alternativa a considerar, se logra cuando al interior de los procesos se genera cambios sustanciales por mejoramiento, rediseño o eliminación, resultados de unos adecuados controles y acciones emprendidas.
Ejemplo: Mantenimiento preventivo de equipos.
</t>
    </r>
    <r>
      <rPr>
        <b/>
        <sz val="9"/>
        <rFont val="Century Gothic"/>
        <family val="2"/>
      </rPr>
      <t>* Reducir el riesgo:</t>
    </r>
    <r>
      <rPr>
        <sz val="9"/>
        <rFont val="Century Gothic"/>
        <family val="2"/>
      </rPr>
      <t xml:space="preserve"> Implica tomar medidas encaminadas a disminuir tanto la probabilidad (medidas de prevención), como el impacto (medidas de protección). Se considera que es el método más sencillo y económico para superar las debilidades antes de aplicar otras medidas.
Ejemplo: la implementación de controles y la optimización de procedimientos.
</t>
    </r>
    <r>
      <rPr>
        <b/>
        <sz val="9"/>
        <rFont val="Century Gothic"/>
        <family val="2"/>
      </rPr>
      <t>* Compartir o transferir el riesgo:</t>
    </r>
    <r>
      <rPr>
        <sz val="9"/>
        <rFont val="Century Gothic"/>
        <family val="2"/>
      </rPr>
      <t xml:space="preserve"> Reduce su efecto a través del traspaso de las pérdidas a otras organizaciones.
Ejemplo: Pólizas, contratos de seguros o de riesgo compartido, tercerización de servicios como almacenamiento de información.
</t>
    </r>
    <r>
      <rPr>
        <b/>
        <sz val="9"/>
        <rFont val="Century Gothic"/>
        <family val="2"/>
      </rPr>
      <t>* Asumir el riesgo:</t>
    </r>
    <r>
      <rPr>
        <sz val="9"/>
        <rFont val="Century Gothic"/>
        <family val="2"/>
      </rPr>
      <t xml:space="preserve"> Luego de que el riesgo ha sido reducido o transferido, puede quedar un riesgo residual que se mantiene, en este caso el líder del proceso acepta la pérdida residual probable y no elabora planes de contingencia para su manejo.</t>
    </r>
  </si>
  <si>
    <r>
      <t xml:space="preserve">Como medida para detectar la posible materialización de los riesgos o como indicador del funcionamiento de los controles, se establece un mecanismo que permita obtener esta información. Para ello, se selecciona alguna de estas opciones:
</t>
    </r>
    <r>
      <rPr>
        <b/>
        <sz val="9"/>
        <rFont val="Century Gothic"/>
        <family val="2"/>
      </rPr>
      <t>* Herramienta de seguimiento:</t>
    </r>
    <r>
      <rPr>
        <sz val="9"/>
        <rFont val="Century Gothic"/>
        <family val="2"/>
      </rPr>
      <t xml:space="preserve"> hace referencia a aplicativos, cronogramas, planes de trabajo, informes, entre otros, con los cuales es posible detectar la ocurrencia de riesgos.
</t>
    </r>
    <r>
      <rPr>
        <b/>
        <sz val="9"/>
        <rFont val="Century Gothic"/>
        <family val="2"/>
      </rPr>
      <t>* Indicador:</t>
    </r>
    <r>
      <rPr>
        <sz val="9"/>
        <rFont val="Century Gothic"/>
        <family val="2"/>
      </rPr>
      <t xml:space="preserve"> medida cuantitativa que permite verificar el cumplimiento o avance de un objetivo, su seguimiento o medición periódica permite identificar la existencia de un riesgo.
</t>
    </r>
    <r>
      <rPr>
        <b/>
        <sz val="9"/>
        <rFont val="Century Gothic"/>
        <family val="2"/>
      </rPr>
      <t>* Producto No Conforme:</t>
    </r>
    <r>
      <rPr>
        <sz val="9"/>
        <rFont val="Century Gothic"/>
        <family val="2"/>
      </rPr>
      <t xml:space="preserve"> Es el resultado de un proceso que no cumple con los requisitos establecidos, por tanto, está relacionado con la materialización de riesgos. Esta opción solo aplica para los mapas de riesgos de los procesos misionales.
</t>
    </r>
    <r>
      <rPr>
        <b/>
        <sz val="9"/>
        <rFont val="Century Gothic"/>
        <family val="2"/>
      </rPr>
      <t>* Auditorías:</t>
    </r>
    <r>
      <rPr>
        <sz val="9"/>
        <rFont val="Century Gothic"/>
        <family val="2"/>
      </rPr>
      <t xml:space="preserve"> Hace referencia al resultado de las auditorias (interna o externas) en donde se genera informes de auditoría en los cuales se pueden evidenciar la materializan de riesgos.
</t>
    </r>
    <r>
      <rPr>
        <b/>
        <sz val="9"/>
        <rFont val="Century Gothic"/>
        <family val="2"/>
      </rPr>
      <t>Nota</t>
    </r>
    <r>
      <rPr>
        <sz val="9"/>
        <rFont val="Century Gothic"/>
        <family val="2"/>
      </rPr>
      <t xml:space="preserve">: Los planes de mejoramiento derivados del desarrollo de este procedimiento, son incluidos en el Procedimiento para reporte y seguimiento de acciones correctivas y de mejora PR-1.3-02 y surten los pasos establecidos para su aprobación, ejecución, seguimiento, evaluación de la eficacia y modificación (cuando se requiera) según lo establecido en dicho documento. </t>
    </r>
  </si>
  <si>
    <r>
      <t>De acuerdo con la definición de riesgo "</t>
    </r>
    <r>
      <rPr>
        <i/>
        <sz val="9"/>
        <rFont val="Century Gothic"/>
        <family val="2"/>
      </rPr>
      <t>efecto de la incertidumbre sobre los objetivos"</t>
    </r>
    <r>
      <rPr>
        <sz val="9"/>
        <rFont val="Century Gothic"/>
        <family val="2"/>
      </rPr>
      <t>, se procede a revisar el objetivo del proceso, el cual se constituye como punto de partida del análisis de riesgos y se adelantan los siguientes pasos:</t>
    </r>
  </si>
  <si>
    <t xml:space="preserve">REGISTRO DE RIESGOS EN LA MATRIZ </t>
  </si>
  <si>
    <r>
      <rPr>
        <b/>
        <sz val="9"/>
        <rFont val="Century Gothic"/>
        <family val="2"/>
      </rPr>
      <t xml:space="preserve">2. Identificación de eventos: </t>
    </r>
    <r>
      <rPr>
        <sz val="9"/>
        <rFont val="Century Gothic"/>
        <family val="2"/>
      </rPr>
      <t xml:space="preserve">Consiste en identificar la ocurrencia o lo que puede ocurrir que afecte negativamente el logro de los objetivos del proceso o conseguir el resultado esperado del mismo. Con base en las tipologías de riesgos, se analizan cuáles de dichas tipologías pueden presentarse en el proceso analizado y a partir de las mismas se identifican los eventos que pueden estar relacionados. La identificación de eventos se realiza en la(s) actividad(es) que han sido señalada(s) como crítica(s) y consiste en establecer las situaciones indeseadas que pueden impedir, degradar o retrasar la realización de la actividad critica. La identificación de eventos se realiza a partir de juicios por parte de los ejecutores de las actividades de los procesos, basados en su conocimiento y experiencia, así como en los registros generados del proceso, el análisis de la información reportada en sistemas de información y análisis de escenarios. </t>
    </r>
  </si>
  <si>
    <t>Posibilidad de que, por acción u omisión, se use el poder para desviar la gestión hacia un beneficio particular.</t>
  </si>
  <si>
    <r>
      <t xml:space="preserve">En esta sección, se registrará el análisis del riesgo inherente, el cual consiste en determinar la probabilidad de ocurrencia (frecuencia) y la magnitud de sus consecuencias (impacto), </t>
    </r>
    <r>
      <rPr>
        <b/>
        <sz val="9"/>
        <rFont val="Century Gothic"/>
        <family val="2"/>
      </rPr>
      <t>en ausencia de medidas o acciones</t>
    </r>
    <r>
      <rPr>
        <sz val="9"/>
        <rFont val="Century Gothic"/>
        <family val="2"/>
      </rPr>
      <t xml:space="preserve"> para modificar su probabilidad o impacto, </t>
    </r>
    <r>
      <rPr>
        <b/>
        <sz val="9"/>
        <rFont val="Century Gothic"/>
        <family val="2"/>
      </rPr>
      <t>con el fin de estimar la zona de riesgo inicial (riesgo inherente)</t>
    </r>
    <r>
      <rPr>
        <sz val="9"/>
        <rFont val="Century Gothic"/>
        <family val="2"/>
      </rPr>
      <t>.</t>
    </r>
  </si>
  <si>
    <r>
      <t xml:space="preserve">Es la posibilidad de ocurrencia del riesgo, esta puede ser medida con criterios de </t>
    </r>
    <r>
      <rPr>
        <b/>
        <sz val="9"/>
        <rFont val="Century Gothic"/>
        <family val="2"/>
      </rPr>
      <t>frecuencia</t>
    </r>
    <r>
      <rPr>
        <sz val="9"/>
        <rFont val="Century Gothic"/>
        <family val="2"/>
      </rPr>
      <t xml:space="preserve"> o </t>
    </r>
    <r>
      <rPr>
        <b/>
        <sz val="9"/>
        <rFont val="Century Gothic"/>
        <family val="2"/>
      </rPr>
      <t>factibilidad</t>
    </r>
    <r>
      <rPr>
        <sz val="9"/>
        <rFont val="Century Gothic"/>
        <family val="2"/>
      </rPr>
      <t xml:space="preserve">. Para ello, se establece la </t>
    </r>
    <r>
      <rPr>
        <b/>
        <sz val="9"/>
        <rFont val="Century Gothic"/>
        <family val="2"/>
      </rPr>
      <t>frecuencia con la que se ha presentado (si ha pasado)</t>
    </r>
    <r>
      <rPr>
        <sz val="9"/>
        <rFont val="Century Gothic"/>
        <family val="2"/>
      </rPr>
      <t xml:space="preserve"> o </t>
    </r>
    <r>
      <rPr>
        <b/>
        <sz val="9"/>
        <rFont val="Century Gothic"/>
        <family val="2"/>
      </rPr>
      <t>puede presentarse el riesgo (factibilidad)</t>
    </r>
    <r>
      <rPr>
        <sz val="9"/>
        <rFont val="Century Gothic"/>
        <family val="2"/>
      </rPr>
      <t>.</t>
    </r>
    <r>
      <rPr>
        <b/>
        <sz val="8"/>
        <rFont val="Century Gothic"/>
        <family val="2"/>
      </rPr>
      <t/>
    </r>
  </si>
  <si>
    <r>
      <rPr>
        <b/>
        <sz val="9"/>
        <rFont val="Century Gothic"/>
        <family val="2"/>
      </rPr>
      <t xml:space="preserve">Emplee este criterio, para calificar el riesgo si cuenta con datos o registros de su materialización,  
</t>
    </r>
    <r>
      <rPr>
        <sz val="9"/>
        <rFont val="Century Gothic"/>
        <family val="2"/>
      </rPr>
      <t>Se analizan el número de eventos en un periodo determinado, se trata de hechos que se han materializado o se cuenta con un historial de situaciones o estadísticas de eventos asociados al riesgo, por ejemplo, no conformidades o reportes de quejas, reclamos o denuncias. En la siguiente tabla se presentan los niveles de riesgo bajo este criterio:</t>
    </r>
  </si>
  <si>
    <r>
      <rPr>
        <b/>
        <sz val="9"/>
        <rFont val="Century Gothic"/>
        <family val="2"/>
      </rPr>
      <t xml:space="preserve">En caso de que no se cuente con datos históricos o no tenga conocimiento, sobre el número de eventos que se han materializado en un periodo de tiempo, emplee el criterio de factibilidad. </t>
    </r>
    <r>
      <rPr>
        <sz val="9"/>
        <rFont val="Century Gothic"/>
        <family val="2"/>
      </rPr>
      <t xml:space="preserve">
Se analiza la probabilidad con base en el juicio y experiencia del equipo; se trata en este caso de un hecho que no se ha presentado, pero es posible que se dé por la naturaleza de cómo se realiza la actividad critica. Es importante tener en cuenta el análisis de aspectos como:
</t>
    </r>
    <r>
      <rPr>
        <i/>
        <sz val="9"/>
        <rFont val="Century Gothic"/>
        <family val="2"/>
      </rPr>
      <t>* Número de veces que se realiza la actividad en un espacio de tiempo
* Número de personas que intervienen en la realización de la actividad
* Grado de tecnificación, automatización de la actividad
* Antigüedad y experiencia en la ejecución de la actividad</t>
    </r>
    <r>
      <rPr>
        <sz val="9"/>
        <rFont val="Century Gothic"/>
        <family val="2"/>
      </rPr>
      <t xml:space="preserve">
De acuerdo con el análisis, se selecciona el grado de probabilidad con base en la siguiente tabla de probabilidad:</t>
    </r>
  </si>
  <si>
    <t>Terminada la valoración de controles, se puede disminuir o mantener la calificación de la probabilidad y del impacto. Este resultado lo arroja el formato automáticamente.</t>
  </si>
  <si>
    <t xml:space="preserve">Registre las acciones que se adelantaran para el fortalecimiento o mejora de los controles existentes o la implementación de nuevos controles. Dichas acciones, pueden estar orientadas a reducir o evitar las causas que podrían generar el riesgo o mitigar las consecuencias de una posible materialización. 
Tener presente que para seleccionar las actividades se debe:
- Asegurar que las actividades seleccionadas estén orientadas a atacar las causas señaladas en la identificación del riesgo, a fin de disminuir la probabilidad de su ocurrencia o a contrarrestar las consecuencias potenciales a fin de mitigar los impactos de la materialización del riesgo.
- Equilibrar los costos y los esfuerzos, así como los beneficios finales, contemplando aspectos jurídicos, técnicos, institucionales, financieros y el análisis costo- beneficio.
- Evaluar las soluciones potenciales y tener en cuenta las actividades que pueden afectar a otros procesos en el cumplimiento de objetivos, las restricciones de presupuesto, tiempo, capacidades de equipo, etc.
- Validar las actividades previstas en los planes de mejoramiento ya formulados con el fin de no duplicar acciones. </t>
  </si>
  <si>
    <t xml:space="preserve">Indique el(los) responsable(s) de ejecutar la actividad, relacionar el cargo.  </t>
  </si>
  <si>
    <t>Registre la fecha en la cual iniciará la actividad propuesta.</t>
  </si>
  <si>
    <t>Registre la fecha en la cual finalizará la actividad propuesta.</t>
  </si>
  <si>
    <t>Deje este espacio en blanco - será diligenciado por el área de Gestión del Riesgo y Aseguramiento de la Calidad.</t>
  </si>
  <si>
    <r>
      <t xml:space="preserve">Describa el riesgo, indicando las características generales o las formas en que se observa o manifiesta el riesgo identificado. Redacte allí la especificidad de lo que se quiere controlar. Para la descripción del riesgo tenga en cuenta las respuestas a las siguientes preguntas:
</t>
    </r>
    <r>
      <rPr>
        <b/>
        <i/>
        <sz val="9"/>
        <rFont val="Century Gothic"/>
        <family val="2"/>
      </rPr>
      <t>¿Como puede suceder el riesgo?</t>
    </r>
    <r>
      <rPr>
        <i/>
        <sz val="9"/>
        <rFont val="Century Gothic"/>
        <family val="2"/>
      </rPr>
      <t xml:space="preserve">  /  </t>
    </r>
    <r>
      <rPr>
        <b/>
        <i/>
        <sz val="9"/>
        <rFont val="Century Gothic"/>
        <family val="2"/>
      </rPr>
      <t>¿Cuándo puede suceder?</t>
    </r>
    <r>
      <rPr>
        <i/>
        <sz val="9"/>
        <rFont val="Century Gothic"/>
        <family val="2"/>
      </rPr>
      <t xml:space="preserve">  /  </t>
    </r>
    <r>
      <rPr>
        <b/>
        <i/>
        <sz val="9"/>
        <rFont val="Century Gothic"/>
        <family val="2"/>
      </rPr>
      <t xml:space="preserve">¿Dónde puede suceder?
</t>
    </r>
    <r>
      <rPr>
        <sz val="9"/>
        <rFont val="Century Gothic"/>
        <family val="2"/>
      </rPr>
      <t>Ejemplo: "Posibilidad de recibir o solicitar cualquier dádiva o beneficio a nombre propio o para terceros".</t>
    </r>
  </si>
  <si>
    <t>Registre aquellos factores internos o externos que pueden dar origen a la materialización del riesgo. 
Ejemplo: "Presiones indebidas".</t>
  </si>
  <si>
    <r>
      <t xml:space="preserve">Clasificar el control teniendo en cuenta, si es: 
• </t>
    </r>
    <r>
      <rPr>
        <b/>
        <sz val="9"/>
        <rFont val="Century Gothic"/>
        <family val="2"/>
      </rPr>
      <t>Preventivo:</t>
    </r>
    <r>
      <rPr>
        <sz val="9"/>
        <rFont val="Century Gothic"/>
        <family val="2"/>
      </rPr>
      <t xml:space="preserve"> aquellos que actúan para eliminar las causas del riesgo, para prevenir su ocurrencia o materialización.
• </t>
    </r>
    <r>
      <rPr>
        <b/>
        <sz val="9"/>
        <rFont val="Century Gothic"/>
        <family val="2"/>
      </rPr>
      <t>Detectivo:</t>
    </r>
    <r>
      <rPr>
        <sz val="9"/>
        <rFont val="Century Gothic"/>
        <family val="2"/>
      </rPr>
      <t xml:space="preserve"> revelan la posible ocurrencia de un riesgo.
• </t>
    </r>
    <r>
      <rPr>
        <b/>
        <sz val="9"/>
        <rFont val="Century Gothic"/>
        <family val="2"/>
      </rPr>
      <t>Correctivo:</t>
    </r>
    <r>
      <rPr>
        <sz val="9"/>
        <rFont val="Century Gothic"/>
        <family val="2"/>
      </rPr>
      <t xml:space="preserve"> aquellos que permiten el restablecimiento de la actividad, después de haberse materializado el riesgo y mitiga el impacto ocasionado.</t>
    </r>
  </si>
  <si>
    <r>
      <t xml:space="preserve">Se procede a valorar cada uno de los controles de acuerdo con los criterios establecidos en las columnas : Para cada control identificado se realiza la valoración respecto a los criterios de probabilidad e impacto.
* </t>
    </r>
    <r>
      <rPr>
        <b/>
        <sz val="9"/>
        <rFont val="Century Gothic"/>
        <family val="2"/>
      </rPr>
      <t>Valoración respecto a la probabilidad</t>
    </r>
    <r>
      <rPr>
        <sz val="9"/>
        <rFont val="Century Gothic"/>
        <family val="2"/>
      </rPr>
      <t xml:space="preserve"> (sobre causas y eventos generadores): con el fin de establecer el grado de efectividad del control respecto a la prevención de la ocurrencia del riesgo, se responden las preguntas, de manera objetiva.
* </t>
    </r>
    <r>
      <rPr>
        <b/>
        <sz val="9"/>
        <rFont val="Century Gothic"/>
        <family val="2"/>
      </rPr>
      <t>Valoración del control respecto al impacto</t>
    </r>
    <r>
      <rPr>
        <sz val="9"/>
        <rFont val="Century Gothic"/>
        <family val="2"/>
      </rPr>
      <t xml:space="preserve"> (sobre los efectos): algunos controles disminuyen el impacto, por ejemplo: Plan de contingencia, Plan de tratamiento de productos o servicios no conformes, Plan de continuidad del negocio, Pólizas de cumplimiento, Back ups, respaldo de información. Se contesta la pregunta, teniendo en cuenta los criterios de cubrimiento y administración de dichos controles.
Consiste en determinar el riesgo no cubierto por los controles establecidos, una vez estos se han valorado dependiendo del resultado obtenido al aplicar las preguntas anteriores. El riesgo residual será entonces el resultado del riesgo después de aplicar los controles.</t>
    </r>
  </si>
  <si>
    <t xml:space="preserve">Deje en blanco esta casilla, la cual será diligenciada por el área de Gestión del Riesgo y Aseguramiento de la Calidad, en las verificaciones periódicas. </t>
  </si>
  <si>
    <t xml:space="preserve">De acuerdo con la tipología relacionada en la siguiente tabla, seleccione la que más se ajusta al riesgo identificado. Si considera que puede aplicarse varias, seleccione la de mayor impacto. </t>
  </si>
  <si>
    <r>
      <rPr>
        <b/>
        <sz val="9"/>
        <rFont val="Century Gothic"/>
        <family val="2"/>
      </rPr>
      <t xml:space="preserve">3. Priorización de riesgos: </t>
    </r>
    <r>
      <rPr>
        <sz val="9"/>
        <rFont val="Century Gothic"/>
        <family val="2"/>
      </rPr>
      <t>No todos los riesgos identificados deben estar contemplados en la matriz de riesgo por proceso, es importante dejar aquellos que son prioritarios, entre las actividades críticas identificadas. Se pueden realizar las siguientes preguntas para establecer cuáles riesgos son más importantes para su administración:
¿La materialización del riesgo afecta el producto y/o servicio de la actividad? 
¿La materialización del riesgo afecta la realización de otras actividades (subsiguientes a la señalada como critica)?  
¿Al materializarse ese riesgo, es necesario repetir la realización de actividades anteriores? 
¿La materialización del riesgo impide el cumplimiento de alguna normativa?  
¿La materialización del riesgo afecta la imagen de la corporación? 
¿La materialización del riesgo interrumpe la operación?
¿Se generan sanciones económicas o administrativas cuando se materializa el riesgo?
¿Podría propiciar quejas o reclamos de los usuarios o partes interesadas?
A partir de estos interrogantes se seleccionan los riesgos cuyas respuestas sean en su mayoría afirmativas. Estos riesgos serán los más significativos, ya que están relacionados con los objetivos del proceso.</t>
    </r>
  </si>
  <si>
    <t xml:space="preserve">Junio de 2020 </t>
  </si>
  <si>
    <t xml:space="preserve">Asesora Jurídica </t>
  </si>
  <si>
    <t xml:space="preserve">Participación en procesos de decisión </t>
  </si>
  <si>
    <t>Aprobar en Asamblea General, iniciativas o propuestas presentadas por un asociado que a su vez esté acreditado y que sobrepongan un interés particular, sobre el interés general.</t>
  </si>
  <si>
    <t xml:space="preserve">Presión Comercial y financiera. 
El asociado, se afilia a la corporación advirtíendo el interés en el que actúa (directos, indirectos y de gobierno). </t>
  </si>
  <si>
    <t>Incumplimiento de requisitos de imparcialidad, e incumplimiento a las funciones Estatutarias</t>
  </si>
  <si>
    <t>Las decisiones de asamblea son estratégicas y se adoptan por mayoría (de acuerdo a estatutos)</t>
  </si>
  <si>
    <t>Intervención inmediata del Comité de Buen Gobierno para adoptar acciones en el marco de su función</t>
  </si>
  <si>
    <t>Revisar desde consejo directivo y comité administrativo el orden del día de la asamblea, para revisar las propuestas que llegarán a presentar.</t>
  </si>
  <si>
    <t>Secretarios de los Órganos de Gobierno</t>
  </si>
  <si>
    <t xml:space="preserve">Toma de decisiones sesgadas o con  existencia de conflictos de interés. </t>
  </si>
  <si>
    <t xml:space="preserve">
Establecer reglas o politicas estratégicas para ONAC, de manera tal que no guarden la proporción en la participación de las partes interesadas preponderantes. </t>
  </si>
  <si>
    <t>Naturaleza  de la composición del Consejo Directivo, al pertenecer los miembros a intereses directos e indirectos respecto al interés que se tiene en la acreditación.  
Falta de conocimiento respecto a las funciones estatutarias y reglamentarias de los consejeros y el mecanismo de aplicación de las mismas. 
Falta de conocimiento respecto a las reglas de imparcialidad del organismo establecidas para su grupo de interés.</t>
  </si>
  <si>
    <t>Incumplimiento de requisitos de imparcialidad frente a la ISO/IEC 17011 ,  de las funciones Estatutarias y las contenidas en los  Reglamentos de Funcionamiento de los Comités
Trato discriminatorio e inequitativo con aquellos OEC que no estan en el consejo.
Pérdida de objetividad. 
Afectación a la imágen y  credibilidad de ONAC. 
Afectación al reconocimiento mutuo en los Foros y las coperaciones internacionales de acreditación.</t>
  </si>
  <si>
    <t>Firma de: código de actuación ética, declara que conoce estatutos y reglamentos de funcionamiento de cada comité, y declaración de primera parte de conocimiento del código de buen gobierno</t>
  </si>
  <si>
    <t>Revisión de quejas, peticiones o solicitudes en comité de buen gobierno</t>
  </si>
  <si>
    <t>Desde la presidencia de cada comité o consejo directivo se monitoree la inclusión de discusiones que pretendan solucionar aspectos específicos e individuales.</t>
  </si>
  <si>
    <t xml:space="preserve">En la convocatoria y/o al inicio de cada sesión recordar la posibilidad de declarar impedimentos o recusaciones.
Reforzar el control y seguimiento de parte de los presidentes y secretarios del consejo y comitès, con el objeto de evitar discusiones particulares, o posibles decisiones imparciales de parte de los miembros".
Dar capacitación a los miembros del consejo y comités sobre los roles y funciones, asi como los reglamentos de imparcialidad. </t>
  </si>
  <si>
    <t xml:space="preserve">Presidente del Comité de Buen Gobierno 
Secretaria del Comité de Buen Gobierno </t>
  </si>
  <si>
    <t xml:space="preserve">Acceso y conocimiento de información privilegiada </t>
  </si>
  <si>
    <t xml:space="preserve">Uso de información en beneficio de intereses propios. </t>
  </si>
  <si>
    <t xml:space="preserve">La naturaleza  de la composición del Consejo Directivo, al pertenecer los miembros a intereses directos e indirectos respecto al interés que se tiene en la acreditación.  
Falta de entendimiento de la gestión de imparcialidad de ONAC. 
No solicitar aclaración a dudas sobre la aplicación de la gestión de la imparcialidd. </t>
  </si>
  <si>
    <t>Toma de decisiones estrarégicas y/u operativas que benefician un interés particular sobre el general. 
Afectación a la imágen y  credibilidad de ONAC. 
Afectación al reconocimiento mutuo en los Foros y las coperaciones internacionales de acreditación.</t>
  </si>
  <si>
    <t xml:space="preserve">Dar capacitación a los miembros del consejo y comités en gestión de la imparcialdiad y documentos asociados. </t>
  </si>
  <si>
    <t>Desempeño inadecuado de las funciones designadas</t>
  </si>
  <si>
    <t xml:space="preserve">Pérdida de objetividad en la ejecución de responsabilidades y tareas asignadas. </t>
  </si>
  <si>
    <t xml:space="preserve">Presión comercial y financiera por parte de la dirección de ONAC o de un OEC. 
Sobreponer concepciones personales sobre los criterios objetivos para la toma de decisiones.
Inobservancia de los acuerdos y compromisos de imparcialidad establecidos por ONAC. </t>
  </si>
  <si>
    <t>Se suscribe acuerdos laborales y contractuales para cumplir con responsabilidades y tareas asignadas según su cargo o rol.</t>
  </si>
  <si>
    <t>Procedimiento de toma de decisión (decisiones concensuadas)</t>
  </si>
  <si>
    <t>Realización anual de auditorias: internas, de revisoríaa fiscal, revisión por la dirección y realización de evaluaciones pares por parte de las cooperaciones internacionales de acreditación.</t>
  </si>
  <si>
    <t>Las decisiones propias de la administraciòn de ONAC se encuentran regladas.</t>
  </si>
  <si>
    <t xml:space="preserve">Sensibilización y capacitación en competencias blandas.
Campañas en donde se incentive la manifestación periódica de impedimentos y potenciales conflictos de interés. </t>
  </si>
  <si>
    <t>Profesional de Gestión Humana, Director Administrativo y Financiero</t>
  </si>
  <si>
    <t xml:space="preserve">
Que  el concepto sobre los resultados de evaluación, no sean objetivos o no obedezcan a los elementos de juicio obtenidos en el ejercicio.</t>
  </si>
  <si>
    <t>Permitir influencias por factores externos a la evaluación, que afecten su buen juicio.
Que los profesionales técnicos actúen como evaluador o ECAA sin que se encuentre el registro de su calificación.
Debilidad en las competencias comportamentales y/o habilidades blandas de los profesionales técnicos.</t>
  </si>
  <si>
    <t>Incumplimiento de requisitos de imparcialidad frente a la ISO/IEC 17011 . 
Participar en las decisiones con criterios errados. 
Reprocesos 
Quejas, apelaciones o reclamaciones de carácter administrativo o judicial. 
Posibles erogaciones económicas. 
Mala imagen en la actividad de acreditación. Inducir en el error a los participantes del proceso.
Afectación al reconocimiento mutuo en los Foros y las coperaciones internacionales de acreditación.</t>
  </si>
  <si>
    <t>Garantizar que los profesionales tècnicos, tengan las òrdenes de servicio y manifestación de conflicto de interés suscritas y código de actuación ética.</t>
  </si>
  <si>
    <t>Seguimiento al desempeño</t>
  </si>
  <si>
    <t>Monitoreo a las quejas relacionadas.</t>
  </si>
  <si>
    <t>Procedimiento de atracción del talento de profesionales técnicos.</t>
  </si>
  <si>
    <t>La asignación de profesionales tècnicos se realiza desde el directorio, en donde aparecen los conflictos de interés relacionados con cada uno.</t>
  </si>
  <si>
    <t>Proyecto modelo de gestión de competencias: Fomentar actividades para potencializar las competencias comportamentales y habilidades blandas</t>
  </si>
  <si>
    <t>Comitè de Gestiòn de Competencias.</t>
  </si>
  <si>
    <t xml:space="preserve">Vinculación en actividades de consultoría, capacitación  o auditorías internas en OEC's u organizaciones relacionadas con éstos. </t>
  </si>
  <si>
    <t xml:space="preserve">
Participar  en procesos de evaluación o toma de decisión sin  declarar un posible conflicto de interés.</t>
  </si>
  <si>
    <t xml:space="preserve">Desarrollar su labor de manera independiente y autónoma, sin  exclusividad a la actividad de ONAC.
Desconocimiento u omisión de declaración de potenciales situaciones que puedan configurar un conflicto de interés. 
Falta de actualización periódica de las actividades realizadas como independiente. 
</t>
  </si>
  <si>
    <t xml:space="preserve">cultural </t>
  </si>
  <si>
    <t xml:space="preserve">Incurrir en conflictos de Interès.
Reprocesos. Posibles erogaciones económicas, por repeticiòn del ejercicio de evaluación.
Quejas, apelaciones o reclamaciones de carácter administrativo o judicial.
Afectación a la imágen y  credibilidad de ONAC.  
Afectación al reconocimiento mutuo en los Foros y las coperaciones internacionales de acreditación.
</t>
  </si>
  <si>
    <t>Declaración de conflictos de interés en cada programación de servicio.</t>
  </si>
  <si>
    <t>Procedimiento de objeciones al equipo evaluador.</t>
  </si>
  <si>
    <t>Suscripción del Código de Ética</t>
  </si>
  <si>
    <t>Socialización de la matriz de gestiòn de imparcialidad y del contenido del Còdiigo de Etica, Asi como algunos casos tratados en Comité (conservando confidencialidad). 
Activar el lineamiento de gestiòn de imparcialidad.</t>
  </si>
  <si>
    <t>Secretaria Comitè de Buen Gobierno. Directores Tècnicos.</t>
  </si>
  <si>
    <t xml:space="preserve">Pérdida de objetividad en los procesos de evaluación. </t>
  </si>
  <si>
    <t>Crear lazos de familiaridad y confianza con el  OEC por la frecuencia con la que se hacen los ejercicios de evaluación. 
Asignación de un profesional técnico de manera repetida en evaluaciones de un OEC. 
Influencia en la  objetiva la evaluación atendiendo a la calidad del OEC (Renombre, posición en mercado, poder económico)</t>
  </si>
  <si>
    <t xml:space="preserve">Asignación en procesos de evaluación </t>
  </si>
  <si>
    <t xml:space="preserve">Consulta previa a Comité de Buen Gobierno sobre casos específicos. </t>
  </si>
  <si>
    <t>Incumplimiento de requisitos de imparcialidad frente a la ISO/IEC 17011 
Reprocesos 
Duda frente a la objetividad de los resultados de evaluación. 
Afectación a la imágen y  credibilidad de ONAC.  
Afectación al reconocimiento mutuo en los Foros y las coperaciones internacionales de acreditación.</t>
  </si>
  <si>
    <t xml:space="preserve">
Presiones a los profesionales técnicos que participan en los comités para lograr una decisión determinada. </t>
  </si>
  <si>
    <t>Fallas en los procedimientos de designación. 
Presión comercial y financiera. 
Debilidad en los procesos de determinación de competencias, calificación y autorización como Evaluador del Comité de Acreditación y Apelación.</t>
  </si>
  <si>
    <t xml:space="preserve">Incumplimiento de requisitos de imparcialidad, 
Toma de decisiones subjetivas que afectan la actividad de acreditación. 
Afectación a la imagen y credibilidad de ONAC. 
Afectación al reconocimiento mutuo en los Foros y las coperaciones internacionales de acreditación.
 </t>
  </si>
  <si>
    <t>Suscriben órdenes de prestación de servicios profesionales como expertos para decidir sobre acreditaciones de los OEC. ▪ En esta modalidad de contratación se incluye la obligación para los contratistas de guardar la confidencialidad de la información que reciba en ejercicio de la actividad contratada y el deber de imparcialidad en todas sus actuaciones.</t>
  </si>
  <si>
    <t>Se suscriben acuerdos de confidencialidad sobre la información entregada y están obligados a cumplir con lo establecido en los estatutos, el Código de Buen Gobierno y el Código de Ética.▪ Los organismos relacionados que integran los Comités de Acreditación y de Apelaciones no pueden prestar servicios de asesoría o consultoría a OEC.</t>
  </si>
  <si>
    <t>Se realiza una calificaciòn de desempeño,  en el marco de la auditoria interna.</t>
  </si>
  <si>
    <t>Secretaria Comitè de Buen Gobierno. 
Directores Tècnicos.</t>
  </si>
  <si>
    <t xml:space="preserve">Influenciar el proceso de evaluación. </t>
  </si>
  <si>
    <t xml:space="preserve">
No aplicación del principio de igualdad  por parte del personal de ONAC. en la ejecución de los procedimientos de evaluación contratados.</t>
  </si>
  <si>
    <t xml:space="preserve">Presiones financieras o comerciales. 
Cercanía o familiaridad del colaborador de ONAC con el OEC o su personal. </t>
  </si>
  <si>
    <t>Trato preferencial a un OEC. 
Quejas sobre la prestación del servicio 
Afectación a la imagen y credibilidad de ONAC.  
Posibilidad de demandas 
Reprocesos 
Afectación al reconocimiento mutuo en los Foros y las coperaciones internacionales de acreditación.</t>
  </si>
  <si>
    <t xml:space="preserve">Coordinaciones Sectoriales
Secretaria comité de buen gobierno </t>
  </si>
  <si>
    <t xml:space="preserve">Gestión solicitudes de entes de control. </t>
  </si>
  <si>
    <t xml:space="preserve">
No  entregar información  en condiciones de veracidad,  oportunidad y objetividad a las autoridades de control y vigilancia  para el ONAC con el propósito de beneficiar un interés particular (Alcaldía Mayor de Bogotá- Contraloria General de la Nación, Superintendencias) </t>
  </si>
  <si>
    <t>Falta de  control en la información 
Falta de orientación respecto a qué información entregarle a las Autoridades de Control.</t>
  </si>
  <si>
    <t>Inicio de procedimientos sancionatorio.
Posibilidad de demandas 
Afectación al reconocimiento mutuo en los Foros y las coperaciones internacionales de acreditación.</t>
  </si>
  <si>
    <t>Cronograma de las fechas de cargue de información y su contenido</t>
  </si>
  <si>
    <t>Monitoreo de los cambios en las obligaciones</t>
  </si>
  <si>
    <t>Dirección Administrativa y Financiera</t>
  </si>
  <si>
    <t xml:space="preserve">Articulación de la actividad de acreditación y la normatividad del país </t>
  </si>
  <si>
    <t xml:space="preserve">
Desviación del marco regulatorio y gubernamental respecto a las actividades que desarrolla ONAC</t>
  </si>
  <si>
    <t xml:space="preserve">Dentro de la composicón del consejo Directivo de ONAC se encuentran 9 curules asignadas a gobierno. 
El presidente del Consejo Directivo es el rector de la política de calidad MINCIT. </t>
  </si>
  <si>
    <t>Participación en Consultas públicas</t>
  </si>
  <si>
    <t>Participaciòn como invitado en la Comisión Intersectorial de Calidad</t>
  </si>
  <si>
    <t>Crear mecanismos de seguimiento regulatorio, que permita detectar de manera temprana novedades en las que deba involucrase el SICAL o su correcta designación</t>
  </si>
  <si>
    <t>Dirección de Desarrollo  Gestión y mejora.</t>
  </si>
  <si>
    <t xml:space="preserve">Definición de Criterios o documentos para acreditación. </t>
  </si>
  <si>
    <t>Que el CEA o cualquier documento, resultado del trabajo de un  GTA, anteponga intereses particulares sobre el cumplimiento general del criterio.</t>
  </si>
  <si>
    <t>Reglamento para la conformación de grupos técnicos asesores (RAC 04)</t>
  </si>
  <si>
    <t>Proceso de convocatoria y elección de los miembros de los GTA</t>
  </si>
  <si>
    <t>Poner en conocimiento del GTA  con anticipación, los documentos a discusión</t>
  </si>
  <si>
    <t>Socializar el reglamento entre los miembros del GTA.  
Vigilar las condiciones de convocatoria de los miembros</t>
  </si>
  <si>
    <t>Direcciones Técnicas</t>
  </si>
  <si>
    <t>Incumplimiento de requisitos de imparcialidad.</t>
  </si>
  <si>
    <t>Revisión constante del convenio.</t>
  </si>
  <si>
    <t>Inducción a los Profesionales Técnicos   cuyos servicios se usen en virtud del convenio.</t>
  </si>
  <si>
    <t>Mesas de trabajo conjuntas de seguimiento.</t>
  </si>
  <si>
    <t>Socializando la matriz de gestiòn de imparcialidad y el contendio del Còdiigo de Etica, Asi como algunos casoso tratados en Comité ( conservando confidencialidad). Activar el lineamiento de gestiòn de imparcialidad.</t>
  </si>
  <si>
    <t>Intereses particulares que favorecen su rol como Organismo de Evaluación de la Conformidad.</t>
  </si>
  <si>
    <t>Distinción entre el Directorio de Organismos de Evaluación de la Conformidad (Directorio Oficial de Acreditados), y el Directorio de Partes Interesadas.</t>
  </si>
  <si>
    <t>Jefatura de Comunicaciones</t>
  </si>
  <si>
    <t>Desconocimiento de terceros respecto de la diferencia del rol que tiene la academia en el SICAL  y  cuando una universidad se encuentra cubierta con un alcance acreditado.</t>
  </si>
  <si>
    <t>Distinción entre el Directorio de Organismos de Evaluación de la Conformidad (Directorio Oficial de Acreditados), y el Directorio de Partes Interesadas</t>
  </si>
  <si>
    <t>Incluir en las estrategias de  comunicaciòn la diferencia de rol del SICAL  en la academia y la condiciòn de acreditado de algùn esquema de la instituciòn educativa</t>
  </si>
  <si>
    <t>Seguimiento a  la actividad contractual y a los hallazgos que se deriven  de las auditorias</t>
  </si>
  <si>
    <t>Comité de Contrataciòn</t>
  </si>
  <si>
    <t>Manual de Contratación y   el funcionamiento del Comité de  Contratación. Auditorias de la Revisoria Fiscal</t>
  </si>
  <si>
    <t>Informes a la Contraloria General de la Repùblica</t>
  </si>
  <si>
    <t>Los Informes que presenta la administraciòn en el  Comité Administrativo</t>
  </si>
  <si>
    <t xml:space="preserve">GRUPO DE INTERÉS </t>
  </si>
  <si>
    <t>Asociados</t>
  </si>
  <si>
    <t xml:space="preserve">Miembros del Consejo Directivo, Comités y Comisiones del  Consejo Directivo  </t>
  </si>
  <si>
    <t>Trabajadores Directos</t>
  </si>
  <si>
    <t>Profesionales Técnicos</t>
  </si>
  <si>
    <t xml:space="preserve">Comités  de Acreditación y Comité de Apelación </t>
  </si>
  <si>
    <t>Organismos de Evaluación de la Conformidad</t>
  </si>
  <si>
    <t>Autoridades de Control</t>
  </si>
  <si>
    <t>Gobierno Nacional</t>
  </si>
  <si>
    <t xml:space="preserve">Grupos Técnicos Asesores (GTA) </t>
  </si>
  <si>
    <t>Instituto Nacional de Metrología</t>
  </si>
  <si>
    <t xml:space="preserve">Organismo Nacional de Normalización - ICONTEC </t>
  </si>
  <si>
    <t>Universidades e instituciones de educación superior</t>
  </si>
  <si>
    <t>Proveedores</t>
  </si>
  <si>
    <t>Junio de 2020</t>
  </si>
  <si>
    <t xml:space="preserve">Establecer los riesgos asociados a la imparcialidad de ONAC derivados de sus relaciones y las relaciones de su personal de conformidad con lo establecido en la norma ISO/IEC 17011 </t>
  </si>
  <si>
    <t xml:space="preserve">Participación de personal del INM en procesos de acreditación </t>
  </si>
  <si>
    <t>Presión comercial y financiera. 
Debilidad en las políticas de imparcialidad del Organismo.
Fallas en los procedimientos de designación. 
Falta de socialización de la normatividad de ONAC asociada a la prestación del servicio.</t>
  </si>
  <si>
    <t xml:space="preserve">
Presión del OEC condicionando a los resultados de la evaluación o decisión de acreditación cuando los profesionales técnicos provengan del convenio con el INM.</t>
  </si>
  <si>
    <t>Que el normalizador preste servicios como Organismo  Evaluador de la Conformidad.</t>
  </si>
  <si>
    <t xml:space="preserve">Presiones/Influencia  al acreditador dentro de procesos de evaluación  por la posición favorecida del normalizador. </t>
  </si>
  <si>
    <t xml:space="preserve">Que una institución de educación superior o univerdidad preste servicios de evaluador de la conformidad </t>
  </si>
  <si>
    <t xml:space="preserve">
Generar confusión  cuando las Universidades se encuentran acreditadas por ONAC  y  cuando  existen eventos  conjuntos donde se requiere la participación del SICAL en la academia.</t>
  </si>
  <si>
    <t>Desconocimiento de los principios vertidos en el Manual de Contratación de ONAC
Desconocer los mecanismos de selección de proveedores. 
Influencia de algún integrante de ONAC para adjudicar algun contrato.</t>
  </si>
  <si>
    <t xml:space="preserve"> No hacer una decuada identificación de las necesidades que se pretenden satisfacer con las contrataciones.</t>
  </si>
  <si>
    <t xml:space="preserve">Adquirir bienes y servicios para ONAC ineficientes. </t>
  </si>
  <si>
    <t>Incluir en las estrategias de  comunicación la diferencia de rol de ICONTEC</t>
  </si>
  <si>
    <t xml:space="preserve">Direcciones Técnicas
Coordinaciones Sectoriales 
Coordinación de Competencias </t>
  </si>
  <si>
    <t>Incrementar la base de datos de  profesionales tècnicos. Procurar no programar el mismo profesional técnico para dos ejercicios consecutivos de evaluciòn al mismo OEC. De ser necesario,  hacer una  acompañamiento especial de ejercicio de evaluaciòn por parte de la Cordinaciòn Sectorial, desde la revisiòn de informe preliminar para  monitorear eventuales comportamientod de familiaridad de equipos de evaluación en OEC´s.</t>
  </si>
  <si>
    <t xml:space="preserve">Falta de interacción con los diferentes actores de gobierno para asegurar que la reglamentación en materia de evaluación de la conformidad se dé en concordancia con los lineamientos nacionales  e internacionales sobre el particular. 
Desconocimiento de la función de acreditación. 
Cambios en el personal de los entes de gobierno que participan en la construcción de la regulación. </t>
  </si>
  <si>
    <t xml:space="preserve">Desarmonización de los lineamientos del SICAL. 
Desarticulación de la actividad de acreditación respecto del marco gubernamental. 
Dificultad para los OEC y los usuarios de los servicios de evaluación de la conformidad en el cumplimiento de la reglamentación. </t>
  </si>
  <si>
    <t>Debilidad en la gestión de las reuniones de los GTA y la determinación del alcance de la  participación.
Falta de claridad en el rol del experto de GTA. 
Que el experto sea parte de un OEC 
Sobreponer intereses de un sector u organización.</t>
  </si>
  <si>
    <t xml:space="preserve">Generar criterios específicos de acreditación fuera de los requisitos establecidos en el marco de la evaluación de la conformidad.
Generar criterios que beneficien un interés de un particular o de un sector especifico.  
Dificultad en el cumplimiento de los requisitos por OEC's que no hacen parte o tienen representación de miembros en el GTA. 
Afectación a la imágen y  credibilidad de ONAC.  </t>
  </si>
  <si>
    <t xml:space="preserve">Desconocimiento del rol en el que actúa el personal interno de ICONTEC en eventos particulares, confundiéndose el rol entre normalizador y organismo evaluador de la conformidad.  
Acceso y conocimiento  a información privilegiada  que obtenga como normalizador y use como OEC. 
Posición preponderante en el SICAL </t>
  </si>
  <si>
    <t xml:space="preserve">Intereses particulares que favorecen su rol como Organismo de Evaluación de la Conformidad.
Que los procesos de acreditación de ICONTEC sean favorecidos 
Trato no igualitario a los OEC que no cuentan con las mismas condiciones. 
Pérdida de objetividad por parte de ONAC. 
Afectación a la imágen y  credibilidad de ONAC.  
</t>
  </si>
  <si>
    <t xml:space="preserve">Que se seleccione un contratista que no esté en capacidad de cumplir con el
objeto del contrato.
Afectación de las finanzas del organismo. 
Incumplimiento del Manual de Contratación 
Reclamaciones del contratista. </t>
  </si>
  <si>
    <t xml:space="preserve">Aplicación de herramientas tecnológicas que contribuyan al seguimiento.                                                                                                                                                                                                                       Elevar consultas a los organismos de control en caso de  tener dudas en los mecanismos de vigilancia.                                                                                                                                                           Mantener actualizado  el calendario de fechas para la entrega de informaciòn y  que el mismo sea socializado en las áreas involucradas.
</t>
  </si>
  <si>
    <t>Dirección Ejecutiva</t>
  </si>
  <si>
    <t>MATRIZ DE RIESGOS GESTIÓN A LA IMPARCIALIDAD</t>
  </si>
  <si>
    <t>Codigo: Anexo 1 - LN-1.1-01
FECHA: 2020-08-27
Versión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</si>
</sst>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0.0"/>
    <numFmt numFmtId="166" formatCode="[$-240A]d&quot; de &quot;mmmm&quot; de &quot;yyyy;@"/>
  </numFmts>
  <fonts count="50" x14ac:knownFonts="1">
    <font>
      <sz val="10"/>
      <name val="Arial"/>
      <family val="2"/>
    </font>
    <font>
      <sz val="11"/>
      <color theme="1"/>
      <name val="Calibri"/>
      <family val="2"/>
      <scheme val="minor"/>
    </font>
    <font>
      <sz val="11"/>
      <color theme="1"/>
      <name val="Calibri"/>
      <family val="2"/>
      <scheme val="minor"/>
    </font>
    <font>
      <sz val="10"/>
      <name val="Arial"/>
      <family val="2"/>
    </font>
    <font>
      <sz val="10"/>
      <name val="Arial Narrow"/>
      <family val="2"/>
    </font>
    <font>
      <b/>
      <sz val="10"/>
      <name val="Arial Narrow"/>
      <family val="2"/>
    </font>
    <font>
      <b/>
      <sz val="11"/>
      <name val="Arial Narrow"/>
      <family val="2"/>
    </font>
    <font>
      <sz val="12"/>
      <name val="Arial Narrow"/>
      <family val="2"/>
    </font>
    <font>
      <b/>
      <sz val="12"/>
      <name val="Arial Narrow"/>
      <family val="2"/>
    </font>
    <font>
      <b/>
      <sz val="11"/>
      <color indexed="8"/>
      <name val="Arial Narrow"/>
      <family val="2"/>
    </font>
    <font>
      <sz val="20"/>
      <name val="Arial Narrow"/>
      <family val="2"/>
    </font>
    <font>
      <sz val="20"/>
      <color indexed="8"/>
      <name val="Arial Narrow"/>
      <family val="2"/>
    </font>
    <font>
      <b/>
      <sz val="10"/>
      <name val="Arial"/>
      <family val="2"/>
    </font>
    <font>
      <u/>
      <sz val="10"/>
      <color theme="10"/>
      <name val="Arial"/>
      <family val="2"/>
    </font>
    <font>
      <u/>
      <sz val="10"/>
      <color theme="11"/>
      <name val="Arial"/>
      <family val="2"/>
    </font>
    <font>
      <b/>
      <i/>
      <sz val="10"/>
      <name val="Arial"/>
      <family val="2"/>
    </font>
    <font>
      <b/>
      <u/>
      <sz val="10"/>
      <name val="Arial Narrow"/>
      <family val="2"/>
    </font>
    <font>
      <sz val="10"/>
      <color rgb="FFFF0000"/>
      <name val="Arial"/>
      <family val="2"/>
    </font>
    <font>
      <sz val="10"/>
      <name val="Century Gothic"/>
      <family val="2"/>
    </font>
    <font>
      <b/>
      <sz val="18"/>
      <name val="Century Gothic"/>
      <family val="2"/>
    </font>
    <font>
      <b/>
      <sz val="20"/>
      <name val="Century Gothic"/>
      <family val="2"/>
    </font>
    <font>
      <b/>
      <sz val="11"/>
      <name val="Century Gothic"/>
      <family val="2"/>
    </font>
    <font>
      <b/>
      <sz val="10"/>
      <name val="Century Gothic"/>
      <family val="2"/>
    </font>
    <font>
      <sz val="11"/>
      <name val="Century Gothic"/>
      <family val="2"/>
    </font>
    <font>
      <sz val="14"/>
      <name val="Century Gothic"/>
      <family val="2"/>
    </font>
    <font>
      <b/>
      <sz val="9"/>
      <name val="Century Gothic"/>
      <family val="2"/>
    </font>
    <font>
      <b/>
      <sz val="12"/>
      <name val="Century Gothic"/>
      <family val="2"/>
    </font>
    <font>
      <sz val="9"/>
      <color theme="1"/>
      <name val="Century Gothic"/>
      <family val="2"/>
    </font>
    <font>
      <sz val="9"/>
      <color rgb="FFFF0000"/>
      <name val="Century Gothic"/>
      <family val="2"/>
    </font>
    <font>
      <sz val="8"/>
      <name val="Century Gothic"/>
      <family val="2"/>
    </font>
    <font>
      <b/>
      <sz val="8"/>
      <name val="Century Gothic"/>
      <family val="2"/>
    </font>
    <font>
      <sz val="8"/>
      <color indexed="81"/>
      <name val="Tahoma"/>
      <family val="2"/>
    </font>
    <font>
      <b/>
      <sz val="10"/>
      <color rgb="FFFF0000"/>
      <name val="Arial Narrow"/>
      <family val="2"/>
    </font>
    <font>
      <b/>
      <sz val="10"/>
      <color rgb="FF00B050"/>
      <name val="Arial Narrow"/>
      <family val="2"/>
    </font>
    <font>
      <sz val="10"/>
      <color rgb="FF00B050"/>
      <name val="Arial"/>
      <family val="2"/>
    </font>
    <font>
      <sz val="10"/>
      <color rgb="FF002060"/>
      <name val="Arial"/>
      <family val="2"/>
    </font>
    <font>
      <b/>
      <sz val="10"/>
      <color rgb="FF002060"/>
      <name val="Arial"/>
      <family val="2"/>
    </font>
    <font>
      <b/>
      <sz val="7"/>
      <name val="Century Gothic"/>
      <family val="2"/>
    </font>
    <font>
      <b/>
      <sz val="7.5"/>
      <name val="Century Gothic"/>
      <family val="2"/>
    </font>
    <font>
      <sz val="8"/>
      <color rgb="FFFF0000"/>
      <name val="Century Gothic"/>
      <family val="2"/>
    </font>
    <font>
      <sz val="9"/>
      <name val="Century Gothic"/>
      <family val="2"/>
    </font>
    <font>
      <b/>
      <sz val="9"/>
      <color rgb="FF000000"/>
      <name val="Century Gothic"/>
      <family val="2"/>
    </font>
    <font>
      <sz val="9"/>
      <color rgb="FF000000"/>
      <name val="Century Gothic"/>
      <family val="2"/>
    </font>
    <font>
      <b/>
      <sz val="9"/>
      <color theme="1"/>
      <name val="Century Gothic"/>
      <family val="2"/>
    </font>
    <font>
      <b/>
      <sz val="10"/>
      <color theme="0"/>
      <name val="Century Gothic"/>
      <family val="2"/>
    </font>
    <font>
      <b/>
      <sz val="11"/>
      <color theme="0"/>
      <name val="Century Gothic"/>
      <family val="2"/>
    </font>
    <font>
      <i/>
      <sz val="9"/>
      <name val="Century Gothic"/>
      <family val="2"/>
    </font>
    <font>
      <b/>
      <i/>
      <sz val="9"/>
      <name val="Century Gothic"/>
      <family val="2"/>
    </font>
    <font>
      <b/>
      <sz val="10"/>
      <color rgb="FF002060"/>
      <name val="Century Gothic"/>
      <family val="2"/>
    </font>
    <font>
      <b/>
      <sz val="10"/>
      <color rgb="FFFF0000"/>
      <name val="Century Gothic"/>
      <family val="2"/>
    </font>
  </fonts>
  <fills count="29">
    <fill>
      <patternFill patternType="none"/>
    </fill>
    <fill>
      <patternFill patternType="gray125"/>
    </fill>
    <fill>
      <patternFill patternType="solid">
        <fgColor indexed="50"/>
        <bgColor indexed="64"/>
      </patternFill>
    </fill>
    <fill>
      <patternFill patternType="solid">
        <fgColor indexed="13"/>
        <bgColor indexed="64"/>
      </patternFill>
    </fill>
    <fill>
      <patternFill patternType="solid">
        <fgColor indexed="51"/>
        <bgColor indexed="64"/>
      </patternFill>
    </fill>
    <fill>
      <patternFill patternType="solid">
        <fgColor indexed="10"/>
        <bgColor indexed="64"/>
      </patternFill>
    </fill>
    <fill>
      <patternFill patternType="solid">
        <fgColor indexed="11"/>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FFFF99"/>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FF00FF"/>
        <bgColor indexed="64"/>
      </patternFill>
    </fill>
    <fill>
      <patternFill patternType="solid">
        <fgColor theme="8"/>
        <bgColor indexed="64"/>
      </patternFill>
    </fill>
    <fill>
      <patternFill patternType="solid">
        <fgColor rgb="FFFF000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3" tint="0.39997558519241921"/>
        <bgColor indexed="64"/>
      </patternFill>
    </fill>
    <fill>
      <patternFill patternType="solid">
        <fgColor theme="8" tint="-0.249977111117893"/>
        <bgColor indexed="64"/>
      </patternFill>
    </fill>
    <fill>
      <patternFill patternType="solid">
        <fgColor rgb="FFFFFFFF"/>
        <bgColor indexed="64"/>
      </patternFill>
    </fill>
  </fills>
  <borders count="7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thin">
        <color auto="1"/>
      </left>
      <right style="medium">
        <color auto="1"/>
      </right>
      <top style="thin">
        <color auto="1"/>
      </top>
      <bottom style="thin">
        <color auto="1"/>
      </bottom>
      <diagonal/>
    </border>
    <border>
      <left/>
      <right/>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auto="1"/>
      </top>
      <bottom/>
      <diagonal/>
    </border>
    <border>
      <left/>
      <right style="medium">
        <color auto="1"/>
      </right>
      <top/>
      <bottom/>
      <diagonal/>
    </border>
    <border>
      <left style="thin">
        <color auto="1"/>
      </left>
      <right style="medium">
        <color auto="1"/>
      </right>
      <top style="thin">
        <color auto="1"/>
      </top>
      <bottom/>
      <diagonal/>
    </border>
    <border>
      <left style="medium">
        <color indexed="64"/>
      </left>
      <right style="thin">
        <color auto="1"/>
      </right>
      <top style="thin">
        <color auto="1"/>
      </top>
      <bottom style="thin">
        <color auto="1"/>
      </bottom>
      <diagonal/>
    </border>
    <border>
      <left style="thin">
        <color auto="1"/>
      </left>
      <right/>
      <top style="thin">
        <color auto="1"/>
      </top>
      <bottom/>
      <diagonal/>
    </border>
    <border>
      <left style="medium">
        <color indexed="64"/>
      </left>
      <right/>
      <top/>
      <bottom/>
      <diagonal/>
    </border>
    <border>
      <left style="medium">
        <color indexed="64"/>
      </left>
      <right/>
      <top style="medium">
        <color indexed="64"/>
      </top>
      <bottom style="thin">
        <color auto="1"/>
      </bottom>
      <diagonal/>
    </border>
    <border>
      <left/>
      <right style="thin">
        <color auto="1"/>
      </right>
      <top style="medium">
        <color auto="1"/>
      </top>
      <bottom style="medium">
        <color auto="1"/>
      </bottom>
      <diagonal/>
    </border>
    <border>
      <left style="thin">
        <color auto="1"/>
      </left>
      <right/>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style="medium">
        <color indexed="64"/>
      </bottom>
      <diagonal/>
    </border>
    <border>
      <left/>
      <right style="thin">
        <color auto="1"/>
      </right>
      <top/>
      <bottom style="medium">
        <color indexed="64"/>
      </bottom>
      <diagonal/>
    </border>
    <border>
      <left/>
      <right/>
      <top style="medium">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auto="1"/>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right style="medium">
        <color auto="1"/>
      </right>
      <top style="medium">
        <color auto="1"/>
      </top>
      <bottom style="thin">
        <color indexed="64"/>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style="medium">
        <color auto="1"/>
      </right>
      <top/>
      <bottom style="medium">
        <color indexed="64"/>
      </bottom>
      <diagonal/>
    </border>
    <border>
      <left/>
      <right style="medium">
        <color indexed="64"/>
      </right>
      <top style="thin">
        <color auto="1"/>
      </top>
      <bottom style="medium">
        <color indexed="64"/>
      </bottom>
      <diagonal/>
    </border>
    <border>
      <left style="thin">
        <color auto="1"/>
      </left>
      <right style="medium">
        <color auto="1"/>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top/>
      <bottom style="thin">
        <color auto="1"/>
      </bottom>
      <diagonal/>
    </border>
    <border>
      <left/>
      <right/>
      <top/>
      <bottom style="thin">
        <color auto="1"/>
      </bottom>
      <diagonal/>
    </border>
    <border>
      <left style="medium">
        <color indexed="64"/>
      </left>
      <right/>
      <top style="thin">
        <color auto="1"/>
      </top>
      <bottom/>
      <diagonal/>
    </border>
    <border>
      <left style="medium">
        <color indexed="64"/>
      </left>
      <right/>
      <top/>
      <bottom style="thin">
        <color indexed="64"/>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indexed="64"/>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style="medium">
        <color indexed="64"/>
      </bottom>
      <diagonal/>
    </border>
    <border>
      <left/>
      <right style="thin">
        <color indexed="64"/>
      </right>
      <top style="medium">
        <color auto="1"/>
      </top>
      <bottom/>
      <diagonal/>
    </border>
    <border>
      <left/>
      <right style="medium">
        <color indexed="64"/>
      </right>
      <top style="thin">
        <color auto="1"/>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thin">
        <color auto="1"/>
      </right>
      <top style="medium">
        <color indexed="64"/>
      </top>
      <bottom style="thin">
        <color auto="1"/>
      </bottom>
      <diagonal/>
    </border>
    <border>
      <left style="thin">
        <color auto="1"/>
      </left>
      <right/>
      <top style="medium">
        <color indexed="64"/>
      </top>
      <bottom/>
      <diagonal/>
    </border>
  </borders>
  <cellStyleXfs count="8">
    <xf numFmtId="0" fontId="0" fillId="0" borderId="0"/>
    <xf numFmtId="0" fontId="3" fillId="0" borderId="0"/>
    <xf numFmtId="0" fontId="13" fillId="0" borderId="0" applyNumberFormat="0" applyFill="0" applyBorder="0" applyAlignment="0" applyProtection="0"/>
    <xf numFmtId="0" fontId="14" fillId="0" borderId="0" applyNumberFormat="0" applyFill="0" applyBorder="0" applyAlignment="0" applyProtection="0"/>
    <xf numFmtId="0" fontId="2" fillId="0" borderId="0"/>
    <xf numFmtId="0" fontId="3" fillId="0" borderId="0"/>
    <xf numFmtId="0" fontId="1" fillId="0" borderId="0"/>
    <xf numFmtId="9" fontId="1" fillId="0" borderId="0" applyFont="0" applyFill="0" applyBorder="0" applyAlignment="0" applyProtection="0"/>
  </cellStyleXfs>
  <cellXfs count="687">
    <xf numFmtId="0" fontId="0" fillId="0" borderId="0" xfId="0"/>
    <xf numFmtId="0" fontId="9" fillId="0" borderId="1" xfId="0" applyFont="1" applyBorder="1" applyAlignment="1">
      <alignment horizontal="center" vertical="center" wrapText="1"/>
    </xf>
    <xf numFmtId="0" fontId="6" fillId="0" borderId="1" xfId="0" applyFont="1" applyBorder="1" applyAlignment="1">
      <alignment horizontal="center" vertical="center"/>
    </xf>
    <xf numFmtId="0" fontId="10" fillId="5" borderId="1" xfId="0" applyFont="1" applyFill="1" applyBorder="1" applyAlignment="1">
      <alignment horizontal="center" vertical="center"/>
    </xf>
    <xf numFmtId="0" fontId="11" fillId="5"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6" borderId="1" xfId="0" applyFont="1" applyFill="1" applyBorder="1" applyAlignment="1">
      <alignment horizontal="center" vertical="center"/>
    </xf>
    <xf numFmtId="0" fontId="5" fillId="0" borderId="5" xfId="0" applyFont="1" applyBorder="1" applyAlignment="1">
      <alignment horizontal="center" vertical="center" wrapText="1"/>
    </xf>
    <xf numFmtId="0" fontId="5" fillId="9" borderId="5" xfId="0" applyFont="1" applyFill="1" applyBorder="1" applyAlignment="1">
      <alignment horizontal="center" vertical="center" wrapText="1"/>
    </xf>
    <xf numFmtId="1" fontId="5" fillId="9" borderId="1" xfId="0" applyNumberFormat="1" applyFont="1" applyFill="1" applyBorder="1" applyAlignment="1">
      <alignment horizontal="center" vertical="center" wrapText="1"/>
    </xf>
    <xf numFmtId="0" fontId="0" fillId="9" borderId="1" xfId="0" applyFill="1" applyBorder="1" applyAlignment="1">
      <alignment horizontal="center" vertical="center"/>
    </xf>
    <xf numFmtId="1" fontId="5" fillId="0" borderId="1" xfId="0" applyNumberFormat="1" applyFont="1" applyBorder="1" applyAlignment="1">
      <alignment horizontal="left" vertical="center" wrapText="1"/>
    </xf>
    <xf numFmtId="0" fontId="18" fillId="0" borderId="0" xfId="0" applyFont="1" applyAlignment="1" applyProtection="1">
      <alignment horizontal="center" vertical="center" wrapText="1"/>
      <protection locked="0"/>
    </xf>
    <xf numFmtId="0" fontId="19" fillId="8" borderId="0" xfId="0" applyFont="1" applyFill="1" applyAlignment="1" applyProtection="1">
      <alignment vertical="center"/>
      <protection locked="0"/>
    </xf>
    <xf numFmtId="0" fontId="18" fillId="0" borderId="0" xfId="0" applyFont="1" applyProtection="1">
      <protection locked="0"/>
    </xf>
    <xf numFmtId="0" fontId="18" fillId="8" borderId="0" xfId="0" applyFont="1" applyFill="1" applyProtection="1">
      <protection locked="0"/>
    </xf>
    <xf numFmtId="0" fontId="23" fillId="8" borderId="0" xfId="0" applyFont="1" applyFill="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23" fillId="8" borderId="0" xfId="0" applyFont="1" applyFill="1" applyProtection="1">
      <protection locked="0"/>
    </xf>
    <xf numFmtId="0" fontId="23" fillId="0" borderId="0" xfId="0" applyFont="1" applyProtection="1">
      <protection locked="0"/>
    </xf>
    <xf numFmtId="0" fontId="24" fillId="8" borderId="0" xfId="0" applyFont="1" applyFill="1" applyAlignment="1" applyProtection="1">
      <alignment horizontal="center" vertical="center" wrapText="1"/>
      <protection locked="0"/>
    </xf>
    <xf numFmtId="49" fontId="18" fillId="0" borderId="0" xfId="0" applyNumberFormat="1" applyFont="1" applyAlignment="1" applyProtection="1">
      <alignment horizontal="center" vertical="center" wrapText="1"/>
      <protection locked="0"/>
    </xf>
    <xf numFmtId="0" fontId="22" fillId="3" borderId="19" xfId="0" applyFont="1" applyFill="1" applyBorder="1" applyAlignment="1" applyProtection="1">
      <alignment horizontal="center" vertical="center" wrapText="1"/>
      <protection locked="0"/>
    </xf>
    <xf numFmtId="0" fontId="22" fillId="4" borderId="19" xfId="0" applyFont="1" applyFill="1" applyBorder="1" applyAlignment="1" applyProtection="1">
      <alignment horizontal="center" vertical="center" wrapText="1"/>
      <protection locked="0"/>
    </xf>
    <xf numFmtId="0" fontId="33" fillId="0" borderId="5" xfId="0" applyFont="1" applyBorder="1" applyAlignment="1">
      <alignment horizontal="center" vertical="center" wrapText="1"/>
    </xf>
    <xf numFmtId="0" fontId="33" fillId="9" borderId="5" xfId="0" applyFont="1" applyFill="1" applyBorder="1" applyAlignment="1">
      <alignment horizontal="center" vertical="center" wrapText="1"/>
    </xf>
    <xf numFmtId="0" fontId="0" fillId="0" borderId="0" xfId="0" applyAlignment="1">
      <alignment vertical="center"/>
    </xf>
    <xf numFmtId="0" fontId="32" fillId="0" borderId="6" xfId="0" applyFont="1" applyBorder="1" applyAlignment="1">
      <alignment vertical="center" wrapText="1"/>
    </xf>
    <xf numFmtId="1" fontId="32" fillId="0" borderId="6" xfId="0" applyNumberFormat="1" applyFont="1" applyBorder="1" applyAlignment="1">
      <alignment horizontal="left" vertical="center" wrapText="1"/>
    </xf>
    <xf numFmtId="0" fontId="32" fillId="0" borderId="6" xfId="0" applyFont="1" applyBorder="1" applyAlignment="1">
      <alignment vertical="center"/>
    </xf>
    <xf numFmtId="1" fontId="32" fillId="20" borderId="6" xfId="0" applyNumberFormat="1" applyFont="1" applyFill="1" applyBorder="1" applyAlignment="1">
      <alignment horizontal="left" vertical="center" wrapText="1"/>
    </xf>
    <xf numFmtId="0" fontId="0" fillId="0" borderId="1" xfId="0" applyBorder="1" applyAlignment="1">
      <alignment vertical="center"/>
    </xf>
    <xf numFmtId="0" fontId="0" fillId="0" borderId="7" xfId="0" applyBorder="1" applyAlignment="1">
      <alignment vertical="center"/>
    </xf>
    <xf numFmtId="0" fontId="4" fillId="0" borderId="0" xfId="0" applyFont="1" applyAlignment="1">
      <alignment vertical="center"/>
    </xf>
    <xf numFmtId="0" fontId="7" fillId="0" borderId="1" xfId="0" applyFont="1" applyBorder="1" applyAlignment="1">
      <alignment vertical="center"/>
    </xf>
    <xf numFmtId="0" fontId="7" fillId="0" borderId="0" xfId="0" applyFont="1" applyAlignment="1">
      <alignment vertical="center"/>
    </xf>
    <xf numFmtId="0" fontId="12" fillId="0" borderId="1" xfId="0" applyFont="1" applyBorder="1" applyAlignment="1">
      <alignment horizontal="center" vertical="center" wrapText="1"/>
    </xf>
    <xf numFmtId="0" fontId="4" fillId="9" borderId="1" xfId="0" applyFont="1" applyFill="1" applyBorder="1" applyAlignment="1">
      <alignment horizontal="center" vertical="center"/>
    </xf>
    <xf numFmtId="0" fontId="0" fillId="0" borderId="0" xfId="0" applyAlignment="1">
      <alignment vertical="center" wrapText="1"/>
    </xf>
    <xf numFmtId="0" fontId="0" fillId="0" borderId="1" xfId="0" applyBorder="1" applyAlignment="1">
      <alignment horizontal="center" vertical="center"/>
    </xf>
    <xf numFmtId="9" fontId="0" fillId="0" borderId="0" xfId="0" applyNumberFormat="1" applyAlignment="1">
      <alignment vertical="center"/>
    </xf>
    <xf numFmtId="0" fontId="18" fillId="8" borderId="0" xfId="0" applyFont="1" applyFill="1" applyAlignment="1" applyProtection="1">
      <alignment horizontal="center" vertical="center" wrapText="1"/>
      <protection locked="0"/>
    </xf>
    <xf numFmtId="0" fontId="36" fillId="21" borderId="0" xfId="0" applyFont="1" applyFill="1" applyAlignment="1">
      <alignment horizontal="center" vertical="center" wrapText="1"/>
    </xf>
    <xf numFmtId="0" fontId="36" fillId="21" borderId="0" xfId="0" applyFont="1" applyFill="1" applyAlignment="1">
      <alignment horizontal="center" vertical="center"/>
    </xf>
    <xf numFmtId="0" fontId="17" fillId="0" borderId="0" xfId="0" applyFont="1" applyAlignment="1">
      <alignment vertical="center"/>
    </xf>
    <xf numFmtId="0" fontId="35" fillId="21" borderId="0" xfId="0" applyFont="1" applyFill="1" applyAlignment="1">
      <alignment vertical="center" wrapText="1"/>
    </xf>
    <xf numFmtId="0" fontId="35" fillId="21" borderId="0" xfId="0" applyFont="1" applyFill="1" applyAlignment="1">
      <alignment horizontal="center" vertical="center" wrapText="1"/>
    </xf>
    <xf numFmtId="0" fontId="34" fillId="9" borderId="1" xfId="0" applyFont="1" applyFill="1" applyBorder="1" applyAlignment="1">
      <alignment vertical="center"/>
    </xf>
    <xf numFmtId="0" fontId="12" fillId="0" borderId="0" xfId="0" applyFont="1" applyAlignment="1">
      <alignment horizontal="center" vertical="center"/>
    </xf>
    <xf numFmtId="0" fontId="34" fillId="0" borderId="0" xfId="0" applyFont="1" applyAlignment="1">
      <alignment vertical="center"/>
    </xf>
    <xf numFmtId="0" fontId="34" fillId="9" borderId="1" xfId="0" applyFont="1" applyFill="1" applyBorder="1" applyAlignment="1">
      <alignment vertical="center" wrapText="1"/>
    </xf>
    <xf numFmtId="0" fontId="12" fillId="9" borderId="0" xfId="0" applyFont="1" applyFill="1" applyAlignment="1">
      <alignment horizontal="center" vertical="center"/>
    </xf>
    <xf numFmtId="0" fontId="34" fillId="9" borderId="0" xfId="0" applyFont="1" applyFill="1" applyAlignment="1">
      <alignment vertical="center"/>
    </xf>
    <xf numFmtId="0" fontId="0" fillId="9" borderId="0" xfId="0" applyFill="1" applyAlignment="1">
      <alignment vertical="center"/>
    </xf>
    <xf numFmtId="0" fontId="36" fillId="21" borderId="0" xfId="0" applyFont="1" applyFill="1" applyAlignment="1">
      <alignment vertical="center"/>
    </xf>
    <xf numFmtId="0" fontId="12" fillId="21" borderId="0" xfId="0" applyFont="1" applyFill="1" applyAlignment="1">
      <alignment vertical="center"/>
    </xf>
    <xf numFmtId="0" fontId="5" fillId="22" borderId="20" xfId="0" applyFont="1" applyFill="1" applyBorder="1" applyAlignment="1">
      <alignment horizontal="center" vertical="center" wrapText="1"/>
    </xf>
    <xf numFmtId="0" fontId="27" fillId="0" borderId="6" xfId="6" applyFont="1" applyBorder="1" applyAlignment="1">
      <alignment vertical="center"/>
    </xf>
    <xf numFmtId="0" fontId="27" fillId="0" borderId="1" xfId="6" applyFont="1" applyBorder="1" applyAlignment="1">
      <alignment vertical="center"/>
    </xf>
    <xf numFmtId="0" fontId="27" fillId="0" borderId="1" xfId="6" applyFont="1" applyFill="1" applyBorder="1" applyAlignment="1">
      <alignment vertical="center"/>
    </xf>
    <xf numFmtId="0" fontId="27" fillId="18" borderId="1" xfId="6" applyFont="1" applyFill="1" applyBorder="1" applyAlignment="1">
      <alignment vertical="center"/>
    </xf>
    <xf numFmtId="0" fontId="28" fillId="19" borderId="1" xfId="6" applyFont="1" applyFill="1" applyBorder="1" applyAlignment="1">
      <alignment vertical="center"/>
    </xf>
    <xf numFmtId="0" fontId="27" fillId="0" borderId="3" xfId="6" applyFont="1" applyFill="1" applyBorder="1" applyAlignment="1">
      <alignment vertical="center"/>
    </xf>
    <xf numFmtId="0" fontId="22" fillId="0" borderId="0" xfId="0" applyFont="1" applyAlignment="1" applyProtection="1">
      <alignment horizontal="center" vertical="center" wrapText="1"/>
      <protection locked="0"/>
    </xf>
    <xf numFmtId="15" fontId="18" fillId="8" borderId="0" xfId="0" applyNumberFormat="1" applyFont="1" applyFill="1" applyAlignment="1" applyProtection="1">
      <alignment horizontal="center" vertical="center" wrapText="1"/>
      <protection locked="0"/>
    </xf>
    <xf numFmtId="15" fontId="18" fillId="8" borderId="0" xfId="0" applyNumberFormat="1" applyFont="1" applyFill="1" applyProtection="1">
      <protection locked="0"/>
    </xf>
    <xf numFmtId="15" fontId="18" fillId="0" borderId="0" xfId="0" applyNumberFormat="1" applyFont="1" applyAlignment="1" applyProtection="1">
      <alignment horizontal="center" vertical="center" wrapText="1"/>
      <protection locked="0"/>
    </xf>
    <xf numFmtId="165" fontId="29" fillId="8" borderId="6" xfId="0" applyNumberFormat="1" applyFont="1" applyFill="1" applyBorder="1" applyAlignment="1" applyProtection="1">
      <alignment horizontal="center" vertical="center" wrapText="1"/>
      <protection locked="0" hidden="1"/>
    </xf>
    <xf numFmtId="0" fontId="29" fillId="8" borderId="6" xfId="0" applyFont="1" applyFill="1" applyBorder="1" applyAlignment="1" applyProtection="1">
      <alignment horizontal="center" vertical="center" wrapText="1"/>
      <protection locked="0" hidden="1"/>
    </xf>
    <xf numFmtId="0" fontId="39" fillId="8" borderId="0" xfId="0" applyFont="1" applyFill="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0" fontId="29" fillId="8" borderId="31" xfId="0" applyFont="1" applyFill="1" applyBorder="1" applyAlignment="1" applyProtection="1">
      <alignment horizontal="left" vertical="center" wrapText="1"/>
      <protection locked="0"/>
    </xf>
    <xf numFmtId="0" fontId="37" fillId="10" borderId="22" xfId="0" applyFont="1" applyFill="1" applyBorder="1" applyAlignment="1" applyProtection="1">
      <alignment horizontal="center" vertical="center" wrapText="1"/>
      <protection locked="0"/>
    </xf>
    <xf numFmtId="0" fontId="25" fillId="2" borderId="43" xfId="0" applyFont="1" applyFill="1" applyBorder="1" applyAlignment="1" applyProtection="1">
      <alignment horizontal="center" vertical="center" wrapText="1"/>
      <protection locked="0"/>
    </xf>
    <xf numFmtId="0" fontId="25" fillId="3" borderId="21" xfId="0" applyFont="1" applyFill="1" applyBorder="1" applyAlignment="1" applyProtection="1">
      <alignment horizontal="center" vertical="center" wrapText="1"/>
      <protection locked="0"/>
    </xf>
    <xf numFmtId="0" fontId="25" fillId="4" borderId="21" xfId="0" applyFont="1" applyFill="1" applyBorder="1" applyAlignment="1" applyProtection="1">
      <alignment horizontal="center" vertical="center" wrapText="1"/>
      <protection locked="0"/>
    </xf>
    <xf numFmtId="0" fontId="29" fillId="8" borderId="25" xfId="0" applyFont="1" applyFill="1" applyBorder="1" applyAlignment="1" applyProtection="1">
      <alignment horizontal="left" vertical="center" wrapText="1"/>
      <protection locked="0"/>
    </xf>
    <xf numFmtId="0" fontId="22" fillId="5" borderId="49" xfId="0" applyFont="1" applyFill="1" applyBorder="1" applyAlignment="1" applyProtection="1">
      <alignment horizontal="center" vertical="center" wrapText="1"/>
      <protection locked="0"/>
    </xf>
    <xf numFmtId="0" fontId="25" fillId="5" borderId="51" xfId="0" applyFont="1" applyFill="1" applyBorder="1" applyAlignment="1" applyProtection="1">
      <alignment horizontal="center" vertical="center" wrapText="1"/>
      <protection locked="0"/>
    </xf>
    <xf numFmtId="0" fontId="37" fillId="10" borderId="57" xfId="0" applyFont="1" applyFill="1" applyBorder="1" applyAlignment="1" applyProtection="1">
      <alignment horizontal="center" vertical="center" wrapText="1"/>
      <protection locked="0"/>
    </xf>
    <xf numFmtId="0" fontId="22" fillId="2" borderId="19" xfId="0" applyFont="1" applyFill="1" applyBorder="1" applyAlignment="1" applyProtection="1">
      <alignment horizontal="center" vertical="center" wrapText="1"/>
      <protection locked="0"/>
    </xf>
    <xf numFmtId="49" fontId="22" fillId="8" borderId="0" xfId="0" applyNumberFormat="1" applyFont="1" applyFill="1" applyBorder="1" applyAlignment="1" applyProtection="1">
      <alignment horizontal="center" vertical="center" wrapText="1"/>
      <protection locked="0"/>
    </xf>
    <xf numFmtId="0" fontId="22" fillId="8" borderId="0" xfId="0" applyFont="1" applyFill="1" applyBorder="1" applyAlignment="1" applyProtection="1">
      <alignment horizontal="center" vertical="center" textRotation="90" wrapText="1"/>
      <protection locked="0"/>
    </xf>
    <xf numFmtId="0" fontId="42" fillId="8" borderId="12" xfId="0" applyFont="1" applyFill="1" applyBorder="1" applyAlignment="1">
      <alignment vertical="center" wrapText="1"/>
    </xf>
    <xf numFmtId="0" fontId="42" fillId="8" borderId="14" xfId="0" applyFont="1" applyFill="1" applyBorder="1" applyAlignment="1">
      <alignment vertical="center" wrapText="1"/>
    </xf>
    <xf numFmtId="0" fontId="42" fillId="8" borderId="16" xfId="0" applyFont="1" applyFill="1" applyBorder="1" applyAlignment="1">
      <alignment vertical="center" wrapText="1"/>
    </xf>
    <xf numFmtId="0" fontId="42" fillId="8" borderId="0" xfId="0" applyFont="1" applyFill="1" applyBorder="1" applyAlignment="1">
      <alignment vertical="center" wrapText="1"/>
    </xf>
    <xf numFmtId="0" fontId="42" fillId="8" borderId="23" xfId="0" applyFont="1" applyFill="1" applyBorder="1" applyAlignment="1">
      <alignment vertical="center" wrapText="1"/>
    </xf>
    <xf numFmtId="0" fontId="42" fillId="8" borderId="27" xfId="0" applyFont="1" applyFill="1" applyBorder="1" applyAlignment="1">
      <alignment vertical="center" wrapText="1"/>
    </xf>
    <xf numFmtId="0" fontId="22" fillId="8" borderId="0" xfId="0" applyFont="1" applyFill="1" applyBorder="1" applyAlignment="1" applyProtection="1">
      <alignment vertical="center" wrapText="1"/>
      <protection locked="0"/>
    </xf>
    <xf numFmtId="0" fontId="22" fillId="8" borderId="0" xfId="0" applyFont="1" applyFill="1" applyBorder="1" applyAlignment="1" applyProtection="1">
      <alignment horizontal="center" vertical="center" wrapText="1"/>
      <protection locked="0"/>
    </xf>
    <xf numFmtId="0" fontId="42" fillId="8" borderId="0" xfId="0" applyFont="1" applyFill="1" applyBorder="1" applyAlignment="1">
      <alignment horizontal="justify" vertical="center" wrapText="1"/>
    </xf>
    <xf numFmtId="0" fontId="42" fillId="8" borderId="27" xfId="0" applyFont="1" applyFill="1" applyBorder="1" applyAlignment="1">
      <alignment horizontal="center" vertical="center" wrapText="1"/>
    </xf>
    <xf numFmtId="0" fontId="42" fillId="8" borderId="0" xfId="0" applyFont="1" applyFill="1" applyBorder="1" applyAlignment="1">
      <alignment horizontal="center" vertical="center" wrapText="1"/>
    </xf>
    <xf numFmtId="0" fontId="40" fillId="8" borderId="0" xfId="0" applyFont="1" applyFill="1" applyBorder="1" applyAlignment="1">
      <alignment horizontal="center" vertical="center" wrapText="1"/>
    </xf>
    <xf numFmtId="0" fontId="42" fillId="8" borderId="23" xfId="0" applyFont="1" applyFill="1" applyBorder="1" applyAlignment="1">
      <alignment horizontal="justify" vertical="center" wrapText="1"/>
    </xf>
    <xf numFmtId="0" fontId="41" fillId="8" borderId="0"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66" xfId="0" applyFont="1" applyFill="1" applyBorder="1" applyAlignment="1">
      <alignment horizontal="center" vertical="center" wrapText="1"/>
    </xf>
    <xf numFmtId="0" fontId="25" fillId="8" borderId="0" xfId="0" applyFont="1" applyFill="1" applyBorder="1" applyAlignment="1" applyProtection="1">
      <alignment horizontal="center" vertical="center" wrapText="1"/>
      <protection locked="0"/>
    </xf>
    <xf numFmtId="15" fontId="22" fillId="8" borderId="0" xfId="0" applyNumberFormat="1" applyFont="1" applyFill="1" applyBorder="1" applyAlignment="1" applyProtection="1">
      <alignment horizontal="center" vertical="center" wrapText="1"/>
      <protection locked="0"/>
    </xf>
    <xf numFmtId="0" fontId="25" fillId="8" borderId="0" xfId="0" applyFont="1" applyFill="1" applyBorder="1" applyAlignment="1">
      <alignment horizontal="center" vertical="center" wrapText="1"/>
    </xf>
    <xf numFmtId="0" fontId="42" fillId="8" borderId="16" xfId="0" applyFont="1" applyFill="1" applyBorder="1" applyAlignment="1">
      <alignment horizontal="justify" vertical="center" wrapText="1"/>
    </xf>
    <xf numFmtId="0" fontId="22" fillId="8" borderId="0" xfId="0" applyFont="1" applyFill="1" applyBorder="1" applyAlignment="1" applyProtection="1">
      <alignment horizontal="center" vertical="center" wrapText="1"/>
      <protection locked="0"/>
    </xf>
    <xf numFmtId="0" fontId="18" fillId="8" borderId="0" xfId="0" applyFont="1" applyFill="1" applyAlignment="1">
      <alignment vertical="center"/>
    </xf>
    <xf numFmtId="0" fontId="29" fillId="8" borderId="0" xfId="0" applyFont="1" applyFill="1" applyAlignment="1">
      <alignment vertical="center" wrapText="1"/>
    </xf>
    <xf numFmtId="0" fontId="18" fillId="8" borderId="0" xfId="0" applyFont="1" applyFill="1" applyBorder="1" applyAlignment="1">
      <alignment vertical="center"/>
    </xf>
    <xf numFmtId="0" fontId="18" fillId="0" borderId="0" xfId="0" applyFont="1" applyAlignment="1">
      <alignment vertical="center"/>
    </xf>
    <xf numFmtId="0" fontId="18" fillId="0" borderId="0" xfId="0" applyFont="1" applyFill="1" applyBorder="1" applyAlignment="1">
      <alignment vertical="center"/>
    </xf>
    <xf numFmtId="0" fontId="40" fillId="8" borderId="0" xfId="0" applyFont="1" applyFill="1" applyAlignment="1">
      <alignment horizontal="left" vertical="center"/>
    </xf>
    <xf numFmtId="0" fontId="40" fillId="8" borderId="0" xfId="0" applyFont="1" applyFill="1" applyAlignment="1">
      <alignment vertical="center"/>
    </xf>
    <xf numFmtId="0" fontId="40" fillId="8" borderId="0" xfId="0" applyFont="1" applyFill="1" applyAlignment="1">
      <alignment horizontal="center" vertical="center" wrapText="1"/>
    </xf>
    <xf numFmtId="0" fontId="40" fillId="8" borderId="0" xfId="0" applyFont="1" applyFill="1" applyAlignment="1">
      <alignment vertical="center" wrapText="1"/>
    </xf>
    <xf numFmtId="0" fontId="40" fillId="8" borderId="0" xfId="0" applyFont="1" applyFill="1" applyBorder="1" applyAlignment="1">
      <alignment horizontal="left" vertical="center"/>
    </xf>
    <xf numFmtId="0" fontId="40" fillId="8" borderId="0" xfId="0" applyFont="1" applyFill="1" applyBorder="1" applyAlignment="1">
      <alignment vertical="center"/>
    </xf>
    <xf numFmtId="0" fontId="40" fillId="8" borderId="1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40" fillId="8" borderId="14" xfId="0" applyFont="1" applyFill="1" applyBorder="1" applyAlignment="1">
      <alignment vertical="center"/>
    </xf>
    <xf numFmtId="0" fontId="40" fillId="8" borderId="16" xfId="0" applyFont="1" applyFill="1" applyBorder="1" applyAlignment="1">
      <alignment horizontal="center" vertical="center" wrapText="1"/>
    </xf>
    <xf numFmtId="0" fontId="40" fillId="8" borderId="27" xfId="0" applyFont="1" applyFill="1" applyBorder="1" applyAlignment="1">
      <alignment vertical="center"/>
    </xf>
    <xf numFmtId="0" fontId="40" fillId="8" borderId="12" xfId="0" applyFont="1" applyFill="1" applyBorder="1" applyAlignment="1">
      <alignment vertical="center"/>
    </xf>
    <xf numFmtId="0" fontId="40" fillId="0" borderId="63"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8" borderId="0" xfId="0" applyFont="1" applyFill="1" applyBorder="1" applyAlignment="1">
      <alignment horizontal="justify" vertical="center" wrapText="1"/>
    </xf>
    <xf numFmtId="0" fontId="40" fillId="8" borderId="0" xfId="0" applyFont="1" applyFill="1" applyBorder="1" applyAlignment="1">
      <alignment horizontal="center" vertical="center"/>
    </xf>
    <xf numFmtId="0" fontId="40" fillId="0" borderId="0" xfId="0" applyFont="1" applyAlignment="1">
      <alignment horizontal="left" vertical="center"/>
    </xf>
    <xf numFmtId="0" fontId="40" fillId="0" borderId="0" xfId="0" applyFont="1" applyAlignment="1">
      <alignment vertical="center"/>
    </xf>
    <xf numFmtId="0" fontId="44" fillId="8" borderId="0" xfId="0" applyFont="1" applyFill="1" applyBorder="1" applyAlignment="1" applyProtection="1">
      <alignment horizontal="center" vertical="center" wrapText="1"/>
      <protection locked="0"/>
    </xf>
    <xf numFmtId="0" fontId="22" fillId="8" borderId="0" xfId="0" applyFont="1" applyFill="1" applyBorder="1" applyAlignment="1">
      <alignment horizontal="center" vertical="center" wrapText="1"/>
    </xf>
    <xf numFmtId="0" fontId="22" fillId="2" borderId="60" xfId="0" applyFont="1" applyFill="1" applyBorder="1" applyAlignment="1" applyProtection="1">
      <alignment horizontal="center" vertical="center" wrapText="1"/>
      <protection locked="0"/>
    </xf>
    <xf numFmtId="0" fontId="22" fillId="3" borderId="58" xfId="0" applyFont="1" applyFill="1" applyBorder="1" applyAlignment="1" applyProtection="1">
      <alignment horizontal="center" vertical="center" wrapText="1"/>
      <protection locked="0"/>
    </xf>
    <xf numFmtId="0" fontId="22" fillId="4" borderId="58" xfId="0" applyFont="1" applyFill="1" applyBorder="1" applyAlignment="1" applyProtection="1">
      <alignment horizontal="center" vertical="center" wrapText="1"/>
      <protection locked="0"/>
    </xf>
    <xf numFmtId="0" fontId="22" fillId="5" borderId="42" xfId="0" applyFont="1" applyFill="1" applyBorder="1" applyAlignment="1" applyProtection="1">
      <alignment horizontal="center" vertical="center" wrapText="1"/>
      <protection locked="0"/>
    </xf>
    <xf numFmtId="0" fontId="41" fillId="17" borderId="63" xfId="0" applyFont="1" applyFill="1" applyBorder="1" applyAlignment="1">
      <alignment horizontal="center" vertical="center" wrapText="1"/>
    </xf>
    <xf numFmtId="0" fontId="41" fillId="17" borderId="65" xfId="0" applyFont="1" applyFill="1" applyBorder="1" applyAlignment="1">
      <alignment horizontal="center" vertical="center" wrapText="1"/>
    </xf>
    <xf numFmtId="0" fontId="41" fillId="8" borderId="25" xfId="0" applyFont="1" applyFill="1" applyBorder="1" applyAlignment="1">
      <alignment horizontal="center" vertical="center" wrapText="1"/>
    </xf>
    <xf numFmtId="0" fontId="41" fillId="8" borderId="38" xfId="0" applyFont="1" applyFill="1" applyBorder="1" applyAlignment="1">
      <alignment horizontal="center" vertical="center" wrapText="1"/>
    </xf>
    <xf numFmtId="0" fontId="22" fillId="8" borderId="0" xfId="0" applyFont="1" applyFill="1" applyBorder="1" applyAlignment="1" applyProtection="1">
      <alignment horizontal="center" vertical="center" wrapText="1"/>
      <protection locked="0"/>
    </xf>
    <xf numFmtId="0" fontId="28" fillId="8" borderId="0" xfId="0" applyFont="1" applyFill="1" applyBorder="1" applyAlignment="1">
      <alignment horizontal="center" vertical="center"/>
    </xf>
    <xf numFmtId="0" fontId="41" fillId="28" borderId="25" xfId="0" applyFont="1" applyFill="1" applyBorder="1" applyAlignment="1">
      <alignment vertical="center" wrapText="1"/>
    </xf>
    <xf numFmtId="0" fontId="41" fillId="28" borderId="38" xfId="0" applyFont="1" applyFill="1" applyBorder="1" applyAlignment="1">
      <alignment vertical="center" wrapText="1"/>
    </xf>
    <xf numFmtId="0" fontId="41" fillId="24" borderId="31" xfId="0" applyFont="1" applyFill="1" applyBorder="1" applyAlignment="1">
      <alignment horizontal="center" vertical="center" wrapText="1"/>
    </xf>
    <xf numFmtId="0" fontId="22" fillId="14" borderId="20" xfId="0" applyFont="1" applyFill="1" applyBorder="1" applyAlignment="1">
      <alignment horizontal="center" vertical="center" wrapText="1"/>
    </xf>
    <xf numFmtId="0" fontId="22" fillId="12" borderId="20" xfId="0" applyFont="1" applyFill="1" applyBorder="1" applyAlignment="1">
      <alignment horizontal="center" vertical="center" wrapText="1"/>
    </xf>
    <xf numFmtId="0" fontId="18" fillId="0" borderId="0" xfId="0" applyFont="1" applyAlignment="1">
      <alignment vertical="center" wrapText="1"/>
    </xf>
    <xf numFmtId="0" fontId="22" fillId="8" borderId="6" xfId="0" applyFont="1" applyFill="1" applyBorder="1" applyAlignment="1">
      <alignment horizontal="center" vertical="center" wrapText="1"/>
    </xf>
    <xf numFmtId="0" fontId="48" fillId="21" borderId="6" xfId="0" applyFont="1" applyFill="1" applyBorder="1" applyAlignment="1">
      <alignment vertical="center" wrapText="1"/>
    </xf>
    <xf numFmtId="0" fontId="48" fillId="21" borderId="6"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8" fillId="21" borderId="1" xfId="0" applyFont="1" applyFill="1" applyBorder="1" applyAlignment="1">
      <alignment vertical="center" wrapText="1"/>
    </xf>
    <xf numFmtId="0" fontId="48" fillId="21"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9" borderId="1" xfId="0" applyFont="1" applyFill="1" applyBorder="1" applyAlignment="1">
      <alignment horizontal="center" vertical="center" wrapText="1"/>
    </xf>
    <xf numFmtId="0" fontId="22" fillId="0" borderId="0" xfId="0" applyFont="1" applyAlignment="1">
      <alignment horizontal="center" vertical="center" wrapText="1"/>
    </xf>
    <xf numFmtId="0" fontId="22" fillId="9" borderId="0" xfId="0" applyFont="1" applyFill="1" applyAlignment="1">
      <alignment horizontal="center" vertical="center" wrapText="1"/>
    </xf>
    <xf numFmtId="0" fontId="22" fillId="0" borderId="0" xfId="0" applyFont="1" applyAlignment="1">
      <alignment vertical="center"/>
    </xf>
    <xf numFmtId="0" fontId="22" fillId="22" borderId="20" xfId="0" applyFont="1" applyFill="1" applyBorder="1" applyAlignment="1">
      <alignment horizontal="center" vertical="center" wrapText="1"/>
    </xf>
    <xf numFmtId="0" fontId="49" fillId="0" borderId="6" xfId="0" applyFont="1" applyBorder="1" applyAlignment="1">
      <alignment vertical="center" wrapText="1"/>
    </xf>
    <xf numFmtId="0" fontId="22" fillId="22" borderId="10" xfId="0" applyFont="1" applyFill="1" applyBorder="1" applyAlignment="1">
      <alignment horizontal="center" vertical="center" wrapText="1"/>
    </xf>
    <xf numFmtId="0" fontId="49" fillId="0" borderId="6" xfId="0" applyFont="1" applyBorder="1" applyAlignment="1">
      <alignment vertical="center"/>
    </xf>
    <xf numFmtId="1" fontId="49" fillId="0" borderId="7" xfId="0" applyNumberFormat="1" applyFont="1" applyBorder="1" applyAlignment="1">
      <alignment horizontal="left" vertical="center" wrapText="1"/>
    </xf>
    <xf numFmtId="49" fontId="18" fillId="0" borderId="0" xfId="0" applyNumberFormat="1" applyFont="1" applyAlignment="1">
      <alignment vertical="center"/>
    </xf>
    <xf numFmtId="1" fontId="49" fillId="0" borderId="0" xfId="0" applyNumberFormat="1" applyFont="1" applyAlignment="1">
      <alignment horizontal="left" vertical="center" wrapText="1"/>
    </xf>
    <xf numFmtId="0" fontId="18" fillId="0" borderId="0" xfId="0" applyFont="1" applyAlignment="1" applyProtection="1">
      <alignment vertical="center"/>
      <protection locked="0"/>
    </xf>
    <xf numFmtId="0" fontId="18" fillId="0" borderId="9" xfId="0" applyFont="1" applyBorder="1" applyAlignment="1">
      <alignment vertical="center"/>
    </xf>
    <xf numFmtId="0" fontId="18" fillId="0" borderId="9" xfId="0" applyFont="1" applyBorder="1" applyAlignment="1">
      <alignment vertical="center" wrapText="1"/>
    </xf>
    <xf numFmtId="0" fontId="22" fillId="12" borderId="20" xfId="0" applyFont="1" applyFill="1" applyBorder="1" applyAlignment="1">
      <alignment horizontal="center" vertical="center"/>
    </xf>
    <xf numFmtId="0" fontId="29" fillId="8" borderId="32" xfId="0" applyFont="1" applyFill="1" applyBorder="1" applyAlignment="1" applyProtection="1">
      <alignment horizontal="center" vertical="center" wrapText="1"/>
      <protection hidden="1"/>
    </xf>
    <xf numFmtId="0" fontId="29" fillId="8" borderId="6" xfId="0" applyFont="1" applyFill="1" applyBorder="1" applyAlignment="1" applyProtection="1">
      <alignment horizontal="center" vertical="center" wrapText="1"/>
      <protection locked="0"/>
    </xf>
    <xf numFmtId="0" fontId="29" fillId="8" borderId="63" xfId="0" applyFont="1" applyFill="1" applyBorder="1" applyAlignment="1" applyProtection="1">
      <alignment horizontal="left" vertical="center" wrapText="1"/>
      <protection locked="0"/>
    </xf>
    <xf numFmtId="0" fontId="29" fillId="8" borderId="38" xfId="0" applyFont="1" applyFill="1" applyBorder="1" applyAlignment="1" applyProtection="1">
      <alignment horizontal="left" vertical="center" wrapText="1"/>
      <protection locked="0"/>
    </xf>
    <xf numFmtId="0" fontId="29" fillId="8" borderId="67" xfId="0" applyFont="1" applyFill="1" applyBorder="1" applyAlignment="1" applyProtection="1">
      <alignment horizontal="center" vertical="center" wrapText="1"/>
      <protection locked="0"/>
    </xf>
    <xf numFmtId="165" fontId="29" fillId="8" borderId="67" xfId="0" applyNumberFormat="1" applyFont="1" applyFill="1" applyBorder="1" applyAlignment="1" applyProtection="1">
      <alignment horizontal="center" vertical="center" wrapText="1"/>
      <protection locked="0" hidden="1"/>
    </xf>
    <xf numFmtId="0" fontId="29" fillId="8" borderId="67" xfId="0" applyFont="1" applyFill="1" applyBorder="1" applyAlignment="1" applyProtection="1">
      <alignment horizontal="center" vertical="center" wrapText="1"/>
      <protection locked="0" hidden="1"/>
    </xf>
    <xf numFmtId="0" fontId="29" fillId="8" borderId="64" xfId="0" applyFont="1" applyFill="1" applyBorder="1" applyAlignment="1" applyProtection="1">
      <alignment horizontal="center" vertical="center" wrapText="1"/>
      <protection hidden="1"/>
    </xf>
    <xf numFmtId="165" fontId="29" fillId="8" borderId="58" xfId="0" applyNumberFormat="1" applyFont="1" applyFill="1" applyBorder="1" applyAlignment="1" applyProtection="1">
      <alignment horizontal="center" vertical="center" wrapText="1"/>
      <protection locked="0" hidden="1"/>
    </xf>
    <xf numFmtId="0" fontId="29" fillId="8" borderId="58" xfId="0" applyFont="1" applyFill="1" applyBorder="1" applyAlignment="1" applyProtection="1">
      <alignment horizontal="center" vertical="center" wrapText="1"/>
      <protection locked="0" hidden="1"/>
    </xf>
    <xf numFmtId="0" fontId="29" fillId="8" borderId="7" xfId="0" applyFont="1" applyFill="1" applyBorder="1" applyAlignment="1" applyProtection="1">
      <alignment horizontal="center" vertical="center" wrapText="1"/>
      <protection locked="0"/>
    </xf>
    <xf numFmtId="0" fontId="29" fillId="8" borderId="6" xfId="0" applyFont="1" applyFill="1" applyBorder="1" applyAlignment="1" applyProtection="1">
      <alignment horizontal="center" vertical="center" wrapText="1"/>
      <protection locked="0"/>
    </xf>
    <xf numFmtId="0" fontId="29" fillId="8" borderId="41" xfId="0" applyFont="1" applyFill="1" applyBorder="1" applyAlignment="1" applyProtection="1">
      <alignment horizontal="center" vertical="center" wrapText="1"/>
      <protection locked="0"/>
    </xf>
    <xf numFmtId="0" fontId="29" fillId="8" borderId="7" xfId="0" applyFont="1" applyFill="1" applyBorder="1" applyAlignment="1" applyProtection="1">
      <alignment horizontal="center" vertical="center" wrapText="1"/>
      <protection hidden="1"/>
    </xf>
    <xf numFmtId="0" fontId="29" fillId="8" borderId="41" xfId="0" applyFont="1" applyFill="1" applyBorder="1" applyAlignment="1" applyProtection="1">
      <alignment horizontal="center" vertical="center" wrapText="1"/>
      <protection hidden="1"/>
    </xf>
    <xf numFmtId="0" fontId="29" fillId="8" borderId="32" xfId="0" applyFont="1" applyFill="1" applyBorder="1" applyAlignment="1" applyProtection="1">
      <alignment horizontal="center" vertical="center" wrapText="1"/>
      <protection hidden="1"/>
    </xf>
    <xf numFmtId="0" fontId="29" fillId="8" borderId="42" xfId="0" applyFont="1" applyFill="1" applyBorder="1" applyAlignment="1" applyProtection="1">
      <alignment horizontal="center" vertical="center" wrapText="1"/>
      <protection hidden="1"/>
    </xf>
    <xf numFmtId="0" fontId="29" fillId="8" borderId="58" xfId="0" applyFont="1" applyFill="1" applyBorder="1" applyAlignment="1" applyProtection="1">
      <alignment horizontal="center" vertical="center" wrapText="1"/>
      <protection locked="0"/>
    </xf>
    <xf numFmtId="0" fontId="29" fillId="8" borderId="58" xfId="0" applyFont="1" applyFill="1" applyBorder="1" applyAlignment="1" applyProtection="1">
      <alignment horizontal="left" vertical="center" wrapText="1"/>
      <protection locked="0"/>
    </xf>
    <xf numFmtId="0" fontId="29" fillId="8" borderId="60" xfId="0" applyFont="1" applyFill="1" applyBorder="1" applyAlignment="1" applyProtection="1">
      <alignment horizontal="left" vertical="center" wrapText="1"/>
      <protection locked="0"/>
    </xf>
    <xf numFmtId="0" fontId="29" fillId="8" borderId="3" xfId="0" applyFont="1" applyFill="1" applyBorder="1" applyAlignment="1" applyProtection="1">
      <alignment horizontal="center" vertical="center" wrapText="1"/>
      <protection locked="0"/>
    </xf>
    <xf numFmtId="0" fontId="29" fillId="8" borderId="47" xfId="0" applyFont="1" applyFill="1" applyBorder="1" applyAlignment="1" applyProtection="1">
      <alignment horizontal="left" vertical="center" wrapText="1"/>
      <protection locked="0"/>
    </xf>
    <xf numFmtId="0" fontId="29" fillId="8" borderId="7" xfId="0" applyFont="1" applyFill="1" applyBorder="1" applyAlignment="1" applyProtection="1">
      <alignment horizontal="left" vertical="center" wrapText="1"/>
      <protection locked="0"/>
    </xf>
    <xf numFmtId="0" fontId="29" fillId="8" borderId="67" xfId="0" applyFont="1" applyFill="1" applyBorder="1" applyAlignment="1" applyProtection="1">
      <alignment horizontal="left" vertical="center" wrapText="1"/>
      <protection locked="0"/>
    </xf>
    <xf numFmtId="0" fontId="18" fillId="8" borderId="0" xfId="0" applyFont="1" applyFill="1" applyAlignment="1" applyProtection="1">
      <alignment horizontal="center"/>
      <protection locked="0"/>
    </xf>
    <xf numFmtId="165" fontId="29" fillId="8" borderId="7" xfId="0" applyNumberFormat="1" applyFont="1" applyFill="1" applyBorder="1" applyAlignment="1" applyProtection="1">
      <alignment horizontal="center" vertical="center" wrapText="1"/>
      <protection locked="0" hidden="1"/>
    </xf>
    <xf numFmtId="0" fontId="29" fillId="8" borderId="7" xfId="0" applyFont="1" applyFill="1" applyBorder="1" applyAlignment="1" applyProtection="1">
      <alignment horizontal="center" vertical="center" wrapText="1"/>
      <protection locked="0" hidden="1"/>
    </xf>
    <xf numFmtId="0" fontId="29" fillId="8" borderId="1" xfId="0" applyFont="1" applyFill="1" applyBorder="1" applyAlignment="1" applyProtection="1">
      <alignment horizontal="left" vertical="center" wrapText="1"/>
      <protection locked="0"/>
    </xf>
    <xf numFmtId="0" fontId="29" fillId="8" borderId="1" xfId="0" applyFont="1" applyFill="1" applyBorder="1" applyAlignment="1" applyProtection="1">
      <alignment horizontal="center" vertical="center" wrapText="1"/>
      <protection locked="0"/>
    </xf>
    <xf numFmtId="0" fontId="29" fillId="8" borderId="6" xfId="0" applyFont="1" applyFill="1" applyBorder="1" applyAlignment="1" applyProtection="1">
      <alignment horizontal="left" vertical="center" wrapText="1"/>
      <protection locked="0"/>
    </xf>
    <xf numFmtId="0" fontId="29" fillId="8" borderId="56" xfId="0" applyFont="1" applyFill="1" applyBorder="1" applyAlignment="1" applyProtection="1">
      <alignment horizontal="left" vertical="center" wrapText="1"/>
      <protection locked="0"/>
    </xf>
    <xf numFmtId="165" fontId="29" fillId="8" borderId="3" xfId="0" applyNumberFormat="1" applyFont="1" applyFill="1" applyBorder="1" applyAlignment="1" applyProtection="1">
      <alignment horizontal="center" vertical="center" wrapText="1"/>
      <protection locked="0" hidden="1"/>
    </xf>
    <xf numFmtId="0" fontId="29" fillId="8" borderId="3" xfId="0" applyFont="1" applyFill="1" applyBorder="1" applyAlignment="1" applyProtection="1">
      <alignment horizontal="center" vertical="center" wrapText="1"/>
      <protection locked="0" hidden="1"/>
    </xf>
    <xf numFmtId="0" fontId="29" fillId="8" borderId="73" xfId="0" applyFont="1" applyFill="1" applyBorder="1" applyAlignment="1" applyProtection="1">
      <alignment horizontal="left" vertical="center" wrapText="1"/>
      <protection locked="0"/>
    </xf>
    <xf numFmtId="0" fontId="29" fillId="8" borderId="33" xfId="0" applyFont="1" applyFill="1" applyBorder="1" applyAlignment="1" applyProtection="1">
      <alignment horizontal="left" vertical="center" wrapText="1"/>
      <protection locked="0"/>
    </xf>
    <xf numFmtId="165" fontId="29" fillId="8" borderId="1" xfId="0" applyNumberFormat="1" applyFont="1" applyFill="1" applyBorder="1" applyAlignment="1" applyProtection="1">
      <alignment horizontal="center" vertical="center" wrapText="1"/>
      <protection locked="0" hidden="1"/>
    </xf>
    <xf numFmtId="0" fontId="29" fillId="8" borderId="1" xfId="0" applyFont="1" applyFill="1" applyBorder="1" applyAlignment="1" applyProtection="1">
      <alignment horizontal="center" vertical="center" wrapText="1"/>
      <protection locked="0" hidden="1"/>
    </xf>
    <xf numFmtId="0" fontId="29" fillId="8" borderId="52" xfId="0" applyFont="1" applyFill="1" applyBorder="1" applyAlignment="1" applyProtection="1">
      <alignment horizontal="center" vertical="center" wrapText="1"/>
      <protection hidden="1"/>
    </xf>
    <xf numFmtId="0" fontId="29" fillId="8" borderId="69" xfId="0" applyFont="1" applyFill="1" applyBorder="1" applyAlignment="1" applyProtection="1">
      <alignment horizontal="left" vertical="center" wrapText="1"/>
      <protection locked="0"/>
    </xf>
    <xf numFmtId="0" fontId="29" fillId="8" borderId="69" xfId="0" applyFont="1" applyFill="1" applyBorder="1" applyAlignment="1" applyProtection="1">
      <alignment horizontal="center" vertical="center" wrapText="1"/>
      <protection locked="0"/>
    </xf>
    <xf numFmtId="0" fontId="29" fillId="8" borderId="70" xfId="0" applyFont="1" applyFill="1" applyBorder="1" applyAlignment="1" applyProtection="1">
      <alignment horizontal="center" vertical="center" wrapText="1"/>
      <protection locked="0"/>
    </xf>
    <xf numFmtId="0" fontId="29" fillId="8" borderId="68" xfId="0" applyFont="1" applyFill="1" applyBorder="1" applyAlignment="1" applyProtection="1">
      <alignment horizontal="center" vertical="center" wrapText="1"/>
      <protection locked="0"/>
    </xf>
    <xf numFmtId="0" fontId="29" fillId="8" borderId="68" xfId="0" applyFont="1" applyFill="1" applyBorder="1" applyAlignment="1" applyProtection="1">
      <alignment horizontal="left" vertical="center" wrapText="1"/>
      <protection locked="0"/>
    </xf>
    <xf numFmtId="165" fontId="29" fillId="8" borderId="69" xfId="0" applyNumberFormat="1" applyFont="1" applyFill="1" applyBorder="1" applyAlignment="1" applyProtection="1">
      <alignment horizontal="left" vertical="center" wrapText="1"/>
      <protection locked="0" hidden="1"/>
    </xf>
    <xf numFmtId="0" fontId="29" fillId="8" borderId="69" xfId="0" applyFont="1" applyFill="1" applyBorder="1" applyAlignment="1" applyProtection="1">
      <alignment horizontal="left" vertical="center" wrapText="1"/>
      <protection locked="0" hidden="1"/>
    </xf>
    <xf numFmtId="0" fontId="29" fillId="8" borderId="3" xfId="0" applyFont="1" applyFill="1" applyBorder="1" applyAlignment="1" applyProtection="1">
      <alignment horizontal="center" vertical="center" wrapText="1"/>
      <protection hidden="1"/>
    </xf>
    <xf numFmtId="49" fontId="22" fillId="8" borderId="0" xfId="0" applyNumberFormat="1" applyFont="1" applyFill="1" applyAlignment="1" applyProtection="1">
      <alignment vertical="center" wrapText="1"/>
      <protection locked="0"/>
    </xf>
    <xf numFmtId="0" fontId="22" fillId="8" borderId="0" xfId="0" applyFont="1" applyFill="1" applyAlignment="1" applyProtection="1">
      <alignment horizontal="right" vertical="center" wrapText="1"/>
      <protection locked="0"/>
    </xf>
    <xf numFmtId="0" fontId="22" fillId="8" borderId="0" xfId="0" applyFont="1" applyFill="1" applyAlignment="1" applyProtection="1">
      <alignment horizontal="center" vertical="center" wrapText="1"/>
      <protection locked="0"/>
    </xf>
    <xf numFmtId="0" fontId="22" fillId="8" borderId="0" xfId="0" applyFont="1" applyFill="1" applyAlignment="1" applyProtection="1">
      <alignment horizontal="left" vertical="center" wrapText="1"/>
      <protection locked="0"/>
    </xf>
    <xf numFmtId="0" fontId="25" fillId="8" borderId="0" xfId="0" applyFont="1" applyFill="1" applyAlignment="1" applyProtection="1">
      <alignment horizontal="right" vertical="center" wrapText="1"/>
      <protection locked="0"/>
    </xf>
    <xf numFmtId="0" fontId="29" fillId="8" borderId="60" xfId="0" applyFont="1" applyFill="1" applyBorder="1" applyAlignment="1" applyProtection="1">
      <alignment vertical="center" wrapText="1"/>
      <protection locked="0"/>
    </xf>
    <xf numFmtId="0" fontId="29" fillId="0" borderId="68" xfId="0" applyFont="1" applyBorder="1" applyAlignment="1" applyProtection="1">
      <alignment horizontal="center" vertical="center" wrapText="1"/>
      <protection hidden="1"/>
    </xf>
    <xf numFmtId="0" fontId="29" fillId="8" borderId="69" xfId="0" applyFont="1" applyFill="1" applyBorder="1" applyAlignment="1" applyProtection="1">
      <alignment horizontal="center" vertical="center" wrapText="1"/>
      <protection hidden="1"/>
    </xf>
    <xf numFmtId="0" fontId="29" fillId="8" borderId="70" xfId="0" applyFont="1" applyFill="1" applyBorder="1" applyAlignment="1" applyProtection="1">
      <alignment horizontal="center" vertical="center" wrapText="1"/>
      <protection hidden="1"/>
    </xf>
    <xf numFmtId="0" fontId="29" fillId="8" borderId="68" xfId="0" applyFont="1" applyFill="1" applyBorder="1" applyAlignment="1" applyProtection="1">
      <alignment horizontal="center" vertical="center" wrapText="1"/>
      <protection hidden="1"/>
    </xf>
    <xf numFmtId="164" fontId="29" fillId="8" borderId="69" xfId="0" applyNumberFormat="1" applyFont="1" applyFill="1" applyBorder="1" applyAlignment="1" applyProtection="1">
      <alignment horizontal="center" vertical="center" wrapText="1"/>
      <protection locked="0"/>
    </xf>
    <xf numFmtId="15" fontId="29" fillId="8" borderId="68" xfId="0" applyNumberFormat="1" applyFont="1" applyFill="1" applyBorder="1" applyAlignment="1" applyProtection="1">
      <alignment horizontal="center" vertical="center" wrapText="1"/>
      <protection locked="0"/>
    </xf>
    <xf numFmtId="15" fontId="29" fillId="8" borderId="11" xfId="0" applyNumberFormat="1" applyFont="1" applyFill="1" applyBorder="1" applyAlignment="1" applyProtection="1">
      <alignment horizontal="center" vertical="center" wrapText="1"/>
      <protection locked="0"/>
    </xf>
    <xf numFmtId="0" fontId="29" fillId="8" borderId="20" xfId="0" applyFont="1" applyFill="1" applyBorder="1" applyAlignment="1" applyProtection="1">
      <alignment horizontal="center" vertical="center" wrapText="1"/>
      <protection locked="0"/>
    </xf>
    <xf numFmtId="0" fontId="29" fillId="8" borderId="26" xfId="0" applyFont="1" applyFill="1" applyBorder="1" applyAlignment="1" applyProtection="1">
      <alignment horizontal="center" vertical="center" wrapText="1"/>
      <protection hidden="1"/>
    </xf>
    <xf numFmtId="0" fontId="29" fillId="8" borderId="70" xfId="0" applyFont="1" applyFill="1" applyBorder="1" applyAlignment="1" applyProtection="1">
      <alignment horizontal="left" vertical="center" wrapText="1"/>
      <protection locked="0"/>
    </xf>
    <xf numFmtId="0" fontId="29" fillId="8" borderId="11" xfId="0" applyFont="1" applyFill="1" applyBorder="1" applyAlignment="1" applyProtection="1">
      <alignment horizontal="center" vertical="center" wrapText="1"/>
      <protection locked="0"/>
    </xf>
    <xf numFmtId="15" fontId="29" fillId="8" borderId="70" xfId="0" applyNumberFormat="1" applyFont="1" applyFill="1" applyBorder="1" applyAlignment="1" applyProtection="1">
      <alignment horizontal="center" vertical="center" wrapText="1"/>
      <protection locked="0"/>
    </xf>
    <xf numFmtId="0" fontId="29" fillId="8" borderId="13" xfId="0" applyFont="1" applyFill="1" applyBorder="1" applyAlignment="1" applyProtection="1">
      <alignment horizontal="center" vertical="center" wrapText="1"/>
      <protection hidden="1"/>
    </xf>
    <xf numFmtId="0" fontId="29" fillId="8" borderId="39" xfId="0" applyFont="1" applyFill="1" applyBorder="1" applyAlignment="1" applyProtection="1">
      <alignment horizontal="center" vertical="center" wrapText="1"/>
      <protection locked="0"/>
    </xf>
    <xf numFmtId="165" fontId="29" fillId="8" borderId="39" xfId="0" applyNumberFormat="1" applyFont="1" applyFill="1" applyBorder="1" applyAlignment="1" applyProtection="1">
      <alignment horizontal="center" vertical="center" wrapText="1"/>
      <protection locked="0" hidden="1"/>
    </xf>
    <xf numFmtId="0" fontId="29" fillId="8" borderId="39" xfId="0" applyFont="1" applyFill="1" applyBorder="1" applyAlignment="1" applyProtection="1">
      <alignment horizontal="center" vertical="center" wrapText="1"/>
      <protection locked="0" hidden="1"/>
    </xf>
    <xf numFmtId="0" fontId="29" fillId="8" borderId="50" xfId="0" applyFont="1" applyFill="1" applyBorder="1" applyAlignment="1" applyProtection="1">
      <alignment horizontal="center" vertical="center" wrapText="1"/>
      <protection hidden="1"/>
    </xf>
    <xf numFmtId="0" fontId="29" fillId="8" borderId="69" xfId="0" applyFont="1" applyFill="1" applyBorder="1" applyAlignment="1" applyProtection="1">
      <alignment vertical="center" wrapText="1"/>
      <protection locked="0"/>
    </xf>
    <xf numFmtId="165" fontId="29" fillId="8" borderId="69" xfId="0" applyNumberFormat="1" applyFont="1" applyFill="1" applyBorder="1" applyAlignment="1" applyProtection="1">
      <alignment vertical="center" wrapText="1"/>
      <protection locked="0" hidden="1"/>
    </xf>
    <xf numFmtId="0" fontId="29" fillId="8" borderId="69" xfId="0" applyFont="1" applyFill="1" applyBorder="1" applyAlignment="1" applyProtection="1">
      <alignment vertical="center" wrapText="1"/>
      <protection locked="0" hidden="1"/>
    </xf>
    <xf numFmtId="0" fontId="29" fillId="8" borderId="36" xfId="0" applyFont="1" applyFill="1" applyBorder="1" applyAlignment="1" applyProtection="1">
      <alignment horizontal="left" vertical="center" wrapText="1"/>
      <protection locked="0"/>
    </xf>
    <xf numFmtId="0" fontId="29" fillId="8" borderId="33" xfId="0" applyFont="1" applyFill="1" applyBorder="1" applyAlignment="1" applyProtection="1">
      <alignment horizontal="center" vertical="center" wrapText="1"/>
      <protection locked="0"/>
    </xf>
    <xf numFmtId="49" fontId="29" fillId="8" borderId="69" xfId="0" applyNumberFormat="1" applyFont="1" applyFill="1" applyBorder="1" applyAlignment="1" applyProtection="1">
      <alignment horizontal="left" vertical="center" wrapText="1"/>
      <protection locked="0"/>
    </xf>
    <xf numFmtId="0" fontId="29" fillId="8" borderId="29" xfId="0" applyFont="1" applyFill="1" applyBorder="1" applyAlignment="1" applyProtection="1">
      <alignment horizontal="left" vertical="center" wrapText="1"/>
      <protection locked="0"/>
    </xf>
    <xf numFmtId="165" fontId="29" fillId="8" borderId="67" xfId="0" applyNumberFormat="1" applyFont="1" applyFill="1" applyBorder="1" applyAlignment="1" applyProtection="1">
      <alignment horizontal="left" vertical="center" wrapText="1"/>
      <protection locked="0" hidden="1"/>
    </xf>
    <xf numFmtId="0" fontId="29" fillId="8" borderId="67" xfId="0" applyFont="1" applyFill="1" applyBorder="1" applyAlignment="1" applyProtection="1">
      <alignment horizontal="left" vertical="center" wrapText="1"/>
      <protection locked="0" hidden="1"/>
    </xf>
    <xf numFmtId="165" fontId="29" fillId="8" borderId="6" xfId="0" applyNumberFormat="1" applyFont="1" applyFill="1" applyBorder="1" applyAlignment="1" applyProtection="1">
      <alignment horizontal="left" vertical="center" wrapText="1"/>
      <protection locked="0" hidden="1"/>
    </xf>
    <xf numFmtId="0" fontId="29" fillId="8" borderId="6" xfId="0" applyFont="1" applyFill="1" applyBorder="1" applyAlignment="1" applyProtection="1">
      <alignment horizontal="left" vertical="center" wrapText="1"/>
      <protection locked="0" hidden="1"/>
    </xf>
    <xf numFmtId="165" fontId="29" fillId="8" borderId="58" xfId="0" applyNumberFormat="1" applyFont="1" applyFill="1" applyBorder="1" applyAlignment="1" applyProtection="1">
      <alignment horizontal="left" vertical="center" wrapText="1"/>
      <protection locked="0" hidden="1"/>
    </xf>
    <xf numFmtId="0" fontId="29" fillId="8" borderId="58" xfId="0" applyFont="1" applyFill="1" applyBorder="1" applyAlignment="1" applyProtection="1">
      <alignment horizontal="left" vertical="center" wrapText="1"/>
      <protection locked="0" hidden="1"/>
    </xf>
    <xf numFmtId="0" fontId="29" fillId="0" borderId="69" xfId="0" applyFont="1" applyFill="1" applyBorder="1" applyAlignment="1" applyProtection="1">
      <alignment horizontal="left" vertical="center" wrapText="1"/>
      <protection locked="0"/>
    </xf>
    <xf numFmtId="0" fontId="29" fillId="8" borderId="7" xfId="0" applyFont="1" applyFill="1" applyBorder="1" applyAlignment="1" applyProtection="1">
      <alignment horizontal="left" vertical="center" wrapText="1"/>
      <protection locked="0"/>
    </xf>
    <xf numFmtId="49" fontId="29" fillId="8" borderId="7" xfId="0" applyNumberFormat="1" applyFont="1" applyFill="1" applyBorder="1" applyAlignment="1" applyProtection="1">
      <alignment horizontal="left" vertical="center" wrapText="1"/>
      <protection locked="0"/>
    </xf>
    <xf numFmtId="0" fontId="18" fillId="0" borderId="1" xfId="0" applyFont="1" applyBorder="1" applyAlignment="1" applyProtection="1">
      <alignment horizontal="center" vertical="center" wrapText="1"/>
      <protection locked="0"/>
    </xf>
    <xf numFmtId="0" fontId="26" fillId="23" borderId="8" xfId="0" applyFont="1" applyFill="1" applyBorder="1" applyAlignment="1" applyProtection="1">
      <alignment horizontal="center" vertical="center" wrapText="1"/>
      <protection locked="0"/>
    </xf>
    <xf numFmtId="0" fontId="26" fillId="23" borderId="9" xfId="0" applyFont="1" applyFill="1" applyBorder="1" applyAlignment="1" applyProtection="1">
      <alignment horizontal="center" vertical="center" wrapText="1"/>
      <protection locked="0"/>
    </xf>
    <xf numFmtId="0" fontId="26" fillId="23" borderId="11" xfId="0" applyFont="1" applyFill="1" applyBorder="1" applyAlignment="1" applyProtection="1">
      <alignment horizontal="center" vertical="center" wrapText="1"/>
      <protection locked="0"/>
    </xf>
    <xf numFmtId="49" fontId="22" fillId="23" borderId="31" xfId="0" applyNumberFormat="1" applyFont="1" applyFill="1" applyBorder="1" applyAlignment="1" applyProtection="1">
      <alignment horizontal="center" vertical="center" wrapText="1"/>
      <protection locked="0"/>
    </xf>
    <xf numFmtId="49" fontId="22" fillId="23" borderId="25" xfId="0" applyNumberFormat="1" applyFont="1" applyFill="1" applyBorder="1" applyAlignment="1" applyProtection="1">
      <alignment horizontal="center" vertical="center" wrapText="1"/>
      <protection locked="0"/>
    </xf>
    <xf numFmtId="49" fontId="22" fillId="23" borderId="38" xfId="0" applyNumberFormat="1" applyFont="1" applyFill="1" applyBorder="1" applyAlignment="1" applyProtection="1">
      <alignment horizontal="center" vertical="center" wrapText="1"/>
      <protection locked="0"/>
    </xf>
    <xf numFmtId="0" fontId="18" fillId="8" borderId="0" xfId="0" applyFont="1" applyFill="1" applyBorder="1" applyAlignment="1" applyProtection="1">
      <alignment horizontal="center" vertical="center" wrapText="1"/>
      <protection locked="0"/>
    </xf>
    <xf numFmtId="0" fontId="18" fillId="8" borderId="0" xfId="0" applyFont="1" applyFill="1" applyAlignment="1" applyProtection="1">
      <alignment horizontal="center" vertical="center" wrapText="1"/>
      <protection locked="0"/>
    </xf>
    <xf numFmtId="0" fontId="18" fillId="8" borderId="1" xfId="0" applyFont="1" applyFill="1" applyBorder="1" applyAlignment="1" applyProtection="1">
      <alignment horizontal="left" vertical="center" wrapText="1"/>
      <protection locked="0"/>
    </xf>
    <xf numFmtId="0" fontId="18" fillId="8" borderId="14" xfId="0" applyFont="1" applyFill="1" applyBorder="1" applyAlignment="1" applyProtection="1">
      <alignment horizontal="center"/>
      <protection locked="0"/>
    </xf>
    <xf numFmtId="0" fontId="18" fillId="8" borderId="0" xfId="0" applyFont="1" applyFill="1" applyAlignment="1" applyProtection="1">
      <alignment horizontal="center"/>
      <protection locked="0"/>
    </xf>
    <xf numFmtId="164" fontId="29" fillId="8" borderId="67" xfId="0" applyNumberFormat="1" applyFont="1" applyFill="1" applyBorder="1" applyAlignment="1" applyProtection="1">
      <alignment horizontal="center" vertical="center" wrapText="1"/>
      <protection locked="0"/>
    </xf>
    <xf numFmtId="164" fontId="29" fillId="8" borderId="1" xfId="0" applyNumberFormat="1" applyFont="1" applyFill="1" applyBorder="1" applyAlignment="1" applyProtection="1">
      <alignment horizontal="center" vertical="center" wrapText="1"/>
      <protection locked="0"/>
    </xf>
    <xf numFmtId="164" fontId="29" fillId="8" borderId="39" xfId="0" applyNumberFormat="1" applyFont="1" applyFill="1" applyBorder="1" applyAlignment="1" applyProtection="1">
      <alignment horizontal="center" vertical="center" wrapText="1"/>
      <protection locked="0"/>
    </xf>
    <xf numFmtId="0" fontId="29" fillId="8" borderId="67" xfId="0" applyFont="1" applyFill="1" applyBorder="1" applyAlignment="1" applyProtection="1">
      <alignment horizontal="left" vertical="center" wrapText="1"/>
      <protection locked="0"/>
    </xf>
    <xf numFmtId="0" fontId="29" fillId="8" borderId="1" xfId="0" applyFont="1" applyFill="1" applyBorder="1" applyAlignment="1" applyProtection="1">
      <alignment horizontal="left" vertical="center" wrapText="1"/>
      <protection locked="0"/>
    </xf>
    <xf numFmtId="0" fontId="29" fillId="8" borderId="39" xfId="0" applyFont="1" applyFill="1" applyBorder="1" applyAlignment="1" applyProtection="1">
      <alignment horizontal="left" vertical="center" wrapText="1"/>
      <protection locked="0"/>
    </xf>
    <xf numFmtId="0" fontId="29" fillId="8" borderId="64" xfId="0" applyFont="1" applyFill="1" applyBorder="1" applyAlignment="1" applyProtection="1">
      <alignment horizontal="left" vertical="center" wrapText="1"/>
      <protection locked="0"/>
    </xf>
    <xf numFmtId="0" fontId="29" fillId="8" borderId="13" xfId="0" applyFont="1" applyFill="1" applyBorder="1" applyAlignment="1" applyProtection="1">
      <alignment horizontal="left" vertical="center" wrapText="1"/>
      <protection locked="0"/>
    </xf>
    <xf numFmtId="0" fontId="29" fillId="8" borderId="50" xfId="0" applyFont="1" applyFill="1" applyBorder="1" applyAlignment="1" applyProtection="1">
      <alignment horizontal="left" vertical="center" wrapText="1"/>
      <protection locked="0"/>
    </xf>
    <xf numFmtId="15" fontId="29" fillId="8" borderId="63" xfId="0" applyNumberFormat="1" applyFont="1" applyFill="1" applyBorder="1" applyAlignment="1" applyProtection="1">
      <alignment horizontal="center" vertical="center" wrapText="1"/>
      <protection locked="0"/>
    </xf>
    <xf numFmtId="15" fontId="29" fillId="8" borderId="25" xfId="0" applyNumberFormat="1" applyFont="1" applyFill="1" applyBorder="1" applyAlignment="1" applyProtection="1">
      <alignment horizontal="center" vertical="center" wrapText="1"/>
      <protection locked="0"/>
    </xf>
    <xf numFmtId="15" fontId="29" fillId="8" borderId="38" xfId="0" applyNumberFormat="1" applyFont="1" applyFill="1" applyBorder="1" applyAlignment="1" applyProtection="1">
      <alignment horizontal="center" vertical="center" wrapText="1"/>
      <protection locked="0"/>
    </xf>
    <xf numFmtId="0" fontId="29" fillId="8" borderId="67" xfId="0" applyFont="1" applyFill="1" applyBorder="1" applyAlignment="1" applyProtection="1">
      <alignment horizontal="center" vertical="center" wrapText="1"/>
      <protection locked="0"/>
    </xf>
    <xf numFmtId="0" fontId="29" fillId="8" borderId="1" xfId="0" applyFont="1" applyFill="1" applyBorder="1" applyAlignment="1" applyProtection="1">
      <alignment horizontal="center" vertical="center" wrapText="1"/>
      <protection locked="0"/>
    </xf>
    <xf numFmtId="0" fontId="29" fillId="8" borderId="39" xfId="0" applyFont="1" applyFill="1" applyBorder="1" applyAlignment="1" applyProtection="1">
      <alignment horizontal="center" vertical="center" wrapText="1"/>
      <protection locked="0"/>
    </xf>
    <xf numFmtId="0" fontId="29" fillId="8" borderId="67" xfId="0" applyFont="1" applyFill="1" applyBorder="1" applyAlignment="1" applyProtection="1">
      <alignment horizontal="center" vertical="center" wrapText="1"/>
      <protection hidden="1"/>
    </xf>
    <xf numFmtId="0" fontId="29" fillId="8" borderId="1" xfId="0" applyFont="1" applyFill="1" applyBorder="1" applyAlignment="1" applyProtection="1">
      <alignment horizontal="center" vertical="center" wrapText="1"/>
      <protection hidden="1"/>
    </xf>
    <xf numFmtId="0" fontId="29" fillId="8" borderId="39" xfId="0" applyFont="1" applyFill="1" applyBorder="1" applyAlignment="1" applyProtection="1">
      <alignment horizontal="center" vertical="center" wrapText="1"/>
      <protection hidden="1"/>
    </xf>
    <xf numFmtId="0" fontId="29" fillId="8" borderId="64" xfId="0" applyFont="1" applyFill="1" applyBorder="1" applyAlignment="1" applyProtection="1">
      <alignment horizontal="center" vertical="center" wrapText="1"/>
      <protection hidden="1"/>
    </xf>
    <xf numFmtId="0" fontId="29" fillId="8" borderId="13" xfId="0" applyFont="1" applyFill="1" applyBorder="1" applyAlignment="1" applyProtection="1">
      <alignment horizontal="center" vertical="center" wrapText="1"/>
      <protection hidden="1"/>
    </xf>
    <xf numFmtId="0" fontId="29" fillId="8" borderId="50" xfId="0" applyFont="1" applyFill="1" applyBorder="1" applyAlignment="1" applyProtection="1">
      <alignment horizontal="center" vertical="center" wrapText="1"/>
      <protection hidden="1"/>
    </xf>
    <xf numFmtId="0" fontId="29" fillId="0" borderId="63" xfId="0" applyFont="1" applyBorder="1" applyAlignment="1" applyProtection="1">
      <alignment horizontal="center" vertical="center" wrapText="1"/>
      <protection hidden="1"/>
    </xf>
    <xf numFmtId="0" fontId="29" fillId="0" borderId="25" xfId="0" applyFont="1" applyBorder="1" applyAlignment="1" applyProtection="1">
      <alignment horizontal="center" vertical="center" wrapText="1"/>
      <protection hidden="1"/>
    </xf>
    <xf numFmtId="0" fontId="29" fillId="0" borderId="38" xfId="0" applyFont="1" applyBorder="1" applyAlignment="1" applyProtection="1">
      <alignment horizontal="center" vertical="center" wrapText="1"/>
      <protection hidden="1"/>
    </xf>
    <xf numFmtId="0" fontId="29" fillId="8" borderId="63" xfId="0" applyFont="1" applyFill="1" applyBorder="1" applyAlignment="1" applyProtection="1">
      <alignment horizontal="center" vertical="center" wrapText="1"/>
      <protection hidden="1"/>
    </xf>
    <xf numFmtId="0" fontId="29" fillId="8" borderId="25" xfId="0" applyFont="1" applyFill="1" applyBorder="1" applyAlignment="1" applyProtection="1">
      <alignment horizontal="center" vertical="center" wrapText="1"/>
      <protection hidden="1"/>
    </xf>
    <xf numFmtId="0" fontId="29" fillId="8" borderId="38" xfId="0" applyFont="1" applyFill="1" applyBorder="1" applyAlignment="1" applyProtection="1">
      <alignment horizontal="center" vertical="center" wrapText="1"/>
      <protection hidden="1"/>
    </xf>
    <xf numFmtId="164" fontId="29" fillId="8" borderId="71" xfId="0" applyNumberFormat="1" applyFont="1" applyFill="1" applyBorder="1" applyAlignment="1" applyProtection="1">
      <alignment horizontal="center" vertical="center" wrapText="1"/>
      <protection locked="0"/>
    </xf>
    <xf numFmtId="164" fontId="29" fillId="8" borderId="7" xfId="0" applyNumberFormat="1" applyFont="1" applyFill="1" applyBorder="1" applyAlignment="1" applyProtection="1">
      <alignment horizontal="center" vertical="center" wrapText="1"/>
      <protection locked="0"/>
    </xf>
    <xf numFmtId="164" fontId="29" fillId="8" borderId="58" xfId="0" applyNumberFormat="1" applyFont="1" applyFill="1" applyBorder="1" applyAlignment="1" applyProtection="1">
      <alignment horizontal="center" vertical="center" wrapText="1"/>
      <protection locked="0"/>
    </xf>
    <xf numFmtId="15" fontId="29" fillId="8" borderId="59" xfId="0" applyNumberFormat="1" applyFont="1" applyFill="1" applyBorder="1" applyAlignment="1" applyProtection="1">
      <alignment horizontal="center" vertical="center" wrapText="1"/>
      <protection locked="0"/>
    </xf>
    <xf numFmtId="15" fontId="29" fillId="8" borderId="47" xfId="0" applyNumberFormat="1" applyFont="1" applyFill="1" applyBorder="1" applyAlignment="1" applyProtection="1">
      <alignment horizontal="center" vertical="center" wrapText="1"/>
      <protection locked="0"/>
    </xf>
    <xf numFmtId="15" fontId="29" fillId="8" borderId="60" xfId="0" applyNumberFormat="1" applyFont="1" applyFill="1" applyBorder="1" applyAlignment="1" applyProtection="1">
      <alignment horizontal="center" vertical="center" wrapText="1"/>
      <protection locked="0"/>
    </xf>
    <xf numFmtId="0" fontId="29" fillId="8" borderId="72" xfId="0" applyFont="1" applyFill="1" applyBorder="1" applyAlignment="1" applyProtection="1">
      <alignment horizontal="center" vertical="center" wrapText="1"/>
      <protection hidden="1"/>
    </xf>
    <xf numFmtId="0" fontId="29" fillId="8" borderId="41" xfId="0" applyFont="1" applyFill="1" applyBorder="1" applyAlignment="1" applyProtection="1">
      <alignment horizontal="center" vertical="center" wrapText="1"/>
      <protection hidden="1"/>
    </xf>
    <xf numFmtId="0" fontId="29" fillId="8" borderId="42" xfId="0" applyFont="1" applyFill="1" applyBorder="1" applyAlignment="1" applyProtection="1">
      <alignment horizontal="center" vertical="center" wrapText="1"/>
      <protection hidden="1"/>
    </xf>
    <xf numFmtId="0" fontId="29" fillId="8" borderId="59" xfId="0" applyFont="1" applyFill="1" applyBorder="1" applyAlignment="1" applyProtection="1">
      <alignment horizontal="center" vertical="center" wrapText="1"/>
      <protection hidden="1"/>
    </xf>
    <xf numFmtId="0" fontId="29" fillId="8" borderId="47" xfId="0" applyFont="1" applyFill="1" applyBorder="1" applyAlignment="1" applyProtection="1">
      <alignment horizontal="center" vertical="center" wrapText="1"/>
      <protection hidden="1"/>
    </xf>
    <xf numFmtId="0" fontId="29" fillId="8" borderId="60" xfId="0" applyFont="1" applyFill="1" applyBorder="1" applyAlignment="1" applyProtection="1">
      <alignment horizontal="center" vertical="center" wrapText="1"/>
      <protection hidden="1"/>
    </xf>
    <xf numFmtId="15" fontId="29" fillId="8" borderId="64" xfId="0" applyNumberFormat="1" applyFont="1" applyFill="1" applyBorder="1" applyAlignment="1" applyProtection="1">
      <alignment horizontal="center" vertical="center" wrapText="1"/>
      <protection locked="0"/>
    </xf>
    <xf numFmtId="15" fontId="29" fillId="8" borderId="13" xfId="0" applyNumberFormat="1" applyFont="1" applyFill="1" applyBorder="1" applyAlignment="1" applyProtection="1">
      <alignment horizontal="center" vertical="center" wrapText="1"/>
      <protection locked="0"/>
    </xf>
    <xf numFmtId="15" fontId="29" fillId="8" borderId="50" xfId="0" applyNumberFormat="1" applyFont="1" applyFill="1" applyBorder="1" applyAlignment="1" applyProtection="1">
      <alignment horizontal="center" vertical="center" wrapText="1"/>
      <protection locked="0"/>
    </xf>
    <xf numFmtId="0" fontId="29" fillId="8" borderId="45" xfId="0" applyFont="1" applyFill="1" applyBorder="1" applyAlignment="1" applyProtection="1">
      <alignment horizontal="center" vertical="center" wrapText="1"/>
      <protection locked="0"/>
    </xf>
    <xf numFmtId="0" fontId="29" fillId="8" borderId="19" xfId="0" applyFont="1" applyFill="1" applyBorder="1" applyAlignment="1" applyProtection="1">
      <alignment horizontal="center" vertical="center" wrapText="1"/>
      <protection locked="0"/>
    </xf>
    <xf numFmtId="0" fontId="29" fillId="8" borderId="49" xfId="0" applyFont="1" applyFill="1" applyBorder="1" applyAlignment="1" applyProtection="1">
      <alignment horizontal="center" vertical="center" wrapText="1"/>
      <protection locked="0"/>
    </xf>
    <xf numFmtId="0" fontId="29" fillId="8" borderId="59" xfId="0" applyFont="1" applyFill="1" applyBorder="1" applyAlignment="1" applyProtection="1">
      <alignment horizontal="left" vertical="center" wrapText="1"/>
      <protection locked="0"/>
    </xf>
    <xf numFmtId="0" fontId="29" fillId="8" borderId="47" xfId="0" applyFont="1" applyFill="1" applyBorder="1" applyAlignment="1" applyProtection="1">
      <alignment horizontal="left" vertical="center" wrapText="1"/>
      <protection locked="0"/>
    </xf>
    <xf numFmtId="0" fontId="29" fillId="8" borderId="60" xfId="0" applyFont="1" applyFill="1" applyBorder="1" applyAlignment="1" applyProtection="1">
      <alignment horizontal="left" vertical="center" wrapText="1"/>
      <protection locked="0"/>
    </xf>
    <xf numFmtId="0" fontId="29" fillId="8" borderId="63" xfId="0" applyFont="1" applyFill="1" applyBorder="1" applyAlignment="1" applyProtection="1">
      <alignment horizontal="center" vertical="center" wrapText="1"/>
      <protection locked="0"/>
    </xf>
    <xf numFmtId="0" fontId="29" fillId="8" borderId="38" xfId="0" applyFont="1" applyFill="1" applyBorder="1" applyAlignment="1" applyProtection="1">
      <alignment horizontal="center" vertical="center" wrapText="1"/>
      <protection locked="0"/>
    </xf>
    <xf numFmtId="0" fontId="29" fillId="8" borderId="59" xfId="0" applyFont="1" applyFill="1" applyBorder="1" applyAlignment="1" applyProtection="1">
      <alignment horizontal="center" vertical="center" wrapText="1"/>
      <protection locked="0"/>
    </xf>
    <xf numFmtId="0" fontId="29" fillId="8" borderId="47" xfId="0" applyFont="1" applyFill="1" applyBorder="1" applyAlignment="1" applyProtection="1">
      <alignment horizontal="center" vertical="center" wrapText="1"/>
      <protection locked="0"/>
    </xf>
    <xf numFmtId="0" fontId="29" fillId="8" borderId="60" xfId="0" applyFont="1" applyFill="1" applyBorder="1" applyAlignment="1" applyProtection="1">
      <alignment horizontal="center" vertical="center" wrapText="1"/>
      <protection locked="0"/>
    </xf>
    <xf numFmtId="0" fontId="29" fillId="8" borderId="25" xfId="0" applyFont="1" applyFill="1" applyBorder="1" applyAlignment="1" applyProtection="1">
      <alignment horizontal="center" vertical="center" wrapText="1"/>
      <protection locked="0"/>
    </xf>
    <xf numFmtId="0" fontId="29" fillId="8" borderId="63" xfId="0" applyFont="1" applyFill="1" applyBorder="1" applyAlignment="1" applyProtection="1">
      <alignment horizontal="left" vertical="center" wrapText="1"/>
      <protection locked="0"/>
    </xf>
    <xf numFmtId="0" fontId="29" fillId="8" borderId="25" xfId="0" applyFont="1" applyFill="1" applyBorder="1" applyAlignment="1" applyProtection="1">
      <alignment horizontal="left" vertical="center" wrapText="1"/>
      <protection locked="0"/>
    </xf>
    <xf numFmtId="0" fontId="29" fillId="8" borderId="38" xfId="0" applyFont="1" applyFill="1" applyBorder="1" applyAlignment="1" applyProtection="1">
      <alignment horizontal="left" vertical="center" wrapText="1"/>
      <protection locked="0"/>
    </xf>
    <xf numFmtId="49" fontId="29" fillId="8" borderId="71" xfId="0" applyNumberFormat="1" applyFont="1" applyFill="1" applyBorder="1" applyAlignment="1" applyProtection="1">
      <alignment horizontal="left" vertical="center" wrapText="1"/>
      <protection locked="0"/>
    </xf>
    <xf numFmtId="49" fontId="29" fillId="8" borderId="7" xfId="0" applyNumberFormat="1" applyFont="1" applyFill="1" applyBorder="1" applyAlignment="1" applyProtection="1">
      <alignment horizontal="left" vertical="center" wrapText="1"/>
      <protection locked="0"/>
    </xf>
    <xf numFmtId="49" fontId="29" fillId="8" borderId="58" xfId="0" applyNumberFormat="1" applyFont="1" applyFill="1" applyBorder="1" applyAlignment="1" applyProtection="1">
      <alignment horizontal="left" vertical="center" wrapText="1"/>
      <protection locked="0"/>
    </xf>
    <xf numFmtId="0" fontId="29" fillId="8" borderId="71" xfId="0" applyFont="1" applyFill="1" applyBorder="1" applyAlignment="1" applyProtection="1">
      <alignment horizontal="left" vertical="center" wrapText="1"/>
      <protection locked="0"/>
    </xf>
    <xf numFmtId="0" fontId="29" fillId="8" borderId="7" xfId="0" applyFont="1" applyFill="1" applyBorder="1" applyAlignment="1" applyProtection="1">
      <alignment horizontal="left" vertical="center" wrapText="1"/>
      <protection locked="0"/>
    </xf>
    <xf numFmtId="0" fontId="29" fillId="8" borderId="58" xfId="0" applyFont="1" applyFill="1" applyBorder="1" applyAlignment="1" applyProtection="1">
      <alignment horizontal="left" vertical="center" wrapText="1"/>
      <protection locked="0"/>
    </xf>
    <xf numFmtId="0" fontId="29" fillId="8" borderId="71" xfId="0" applyFont="1" applyFill="1" applyBorder="1" applyAlignment="1" applyProtection="1">
      <alignment horizontal="center" vertical="center" wrapText="1"/>
      <protection locked="0"/>
    </xf>
    <xf numFmtId="0" fontId="29" fillId="8" borderId="7" xfId="0" applyFont="1" applyFill="1" applyBorder="1" applyAlignment="1" applyProtection="1">
      <alignment horizontal="center" vertical="center" wrapText="1"/>
      <protection locked="0"/>
    </xf>
    <xf numFmtId="0" fontId="29" fillId="8" borderId="58" xfId="0" applyFont="1" applyFill="1" applyBorder="1" applyAlignment="1" applyProtection="1">
      <alignment horizontal="center" vertical="center" wrapText="1"/>
      <protection locked="0"/>
    </xf>
    <xf numFmtId="0" fontId="29" fillId="8" borderId="72" xfId="0" applyFont="1" applyFill="1" applyBorder="1" applyAlignment="1" applyProtection="1">
      <alignment horizontal="center" vertical="center" wrapText="1"/>
      <protection locked="0"/>
    </xf>
    <xf numFmtId="0" fontId="29" fillId="8" borderId="41" xfId="0" applyFont="1" applyFill="1" applyBorder="1" applyAlignment="1" applyProtection="1">
      <alignment horizontal="center" vertical="center" wrapText="1"/>
      <protection locked="0"/>
    </xf>
    <xf numFmtId="0" fontId="29" fillId="8" borderId="42" xfId="0" applyFont="1" applyFill="1" applyBorder="1" applyAlignment="1" applyProtection="1">
      <alignment horizontal="center" vertical="center" wrapText="1"/>
      <protection locked="0"/>
    </xf>
    <xf numFmtId="15" fontId="29" fillId="8" borderId="15" xfId="0" applyNumberFormat="1" applyFont="1" applyFill="1" applyBorder="1" applyAlignment="1" applyProtection="1">
      <alignment horizontal="center" vertical="center" wrapText="1"/>
      <protection locked="0"/>
    </xf>
    <xf numFmtId="15" fontId="29" fillId="8" borderId="23" xfId="0" applyNumberFormat="1" applyFont="1" applyFill="1" applyBorder="1" applyAlignment="1" applyProtection="1">
      <alignment horizontal="center" vertical="center" wrapText="1"/>
      <protection locked="0"/>
    </xf>
    <xf numFmtId="15" fontId="29" fillId="8" borderId="16" xfId="0" applyNumberFormat="1" applyFont="1" applyFill="1" applyBorder="1" applyAlignment="1" applyProtection="1">
      <alignment horizontal="center" vertical="center" wrapText="1"/>
      <protection locked="0"/>
    </xf>
    <xf numFmtId="0" fontId="29" fillId="8" borderId="22" xfId="0" applyFont="1" applyFill="1" applyBorder="1" applyAlignment="1" applyProtection="1">
      <alignment horizontal="center" vertical="center" wrapText="1"/>
      <protection locked="0"/>
    </xf>
    <xf numFmtId="0" fontId="29" fillId="8" borderId="10" xfId="0" applyFont="1" applyFill="1" applyBorder="1" applyAlignment="1" applyProtection="1">
      <alignment horizontal="center" vertical="center" wrapText="1"/>
      <protection locked="0"/>
    </xf>
    <xf numFmtId="0" fontId="29" fillId="8" borderId="48" xfId="0" applyFont="1" applyFill="1" applyBorder="1" applyAlignment="1" applyProtection="1">
      <alignment horizontal="center" vertical="center" wrapText="1"/>
      <protection locked="0"/>
    </xf>
    <xf numFmtId="0" fontId="29" fillId="8" borderId="61" xfId="0" applyFont="1" applyFill="1" applyBorder="1" applyAlignment="1" applyProtection="1">
      <alignment horizontal="left" vertical="center" wrapText="1"/>
      <protection locked="0"/>
    </xf>
    <xf numFmtId="0" fontId="29" fillId="8" borderId="34" xfId="0" applyFont="1" applyFill="1" applyBorder="1" applyAlignment="1" applyProtection="1">
      <alignment horizontal="left" vertical="center" wrapText="1"/>
      <protection locked="0"/>
    </xf>
    <xf numFmtId="0" fontId="29" fillId="8" borderId="36" xfId="0" applyFont="1" applyFill="1" applyBorder="1" applyAlignment="1" applyProtection="1">
      <alignment horizontal="left" vertical="center" wrapText="1"/>
      <protection locked="0"/>
    </xf>
    <xf numFmtId="0" fontId="29" fillId="8" borderId="71" xfId="0" applyFont="1" applyFill="1" applyBorder="1" applyAlignment="1" applyProtection="1">
      <alignment horizontal="center" vertical="center" wrapText="1"/>
      <protection hidden="1"/>
    </xf>
    <xf numFmtId="0" fontId="29" fillId="8" borderId="7" xfId="0" applyFont="1" applyFill="1" applyBorder="1" applyAlignment="1" applyProtection="1">
      <alignment horizontal="center" vertical="center" wrapText="1"/>
      <protection hidden="1"/>
    </xf>
    <xf numFmtId="0" fontId="29" fillId="8" borderId="58" xfId="0" applyFont="1" applyFill="1" applyBorder="1" applyAlignment="1" applyProtection="1">
      <alignment horizontal="center" vertical="center" wrapText="1"/>
      <protection hidden="1"/>
    </xf>
    <xf numFmtId="0" fontId="29" fillId="0" borderId="59" xfId="0" applyFont="1" applyBorder="1" applyAlignment="1" applyProtection="1">
      <alignment horizontal="center" vertical="center" wrapText="1"/>
      <protection hidden="1"/>
    </xf>
    <xf numFmtId="0" fontId="29" fillId="0" borderId="47" xfId="0" applyFont="1" applyBorder="1" applyAlignment="1" applyProtection="1">
      <alignment horizontal="center" vertical="center" wrapText="1"/>
      <protection hidden="1"/>
    </xf>
    <xf numFmtId="0" fontId="29" fillId="0" borderId="60" xfId="0" applyFont="1" applyBorder="1" applyAlignment="1" applyProtection="1">
      <alignment horizontal="center" vertical="center" wrapText="1"/>
      <protection hidden="1"/>
    </xf>
    <xf numFmtId="0" fontId="29" fillId="8" borderId="64" xfId="0" applyFont="1" applyFill="1" applyBorder="1" applyAlignment="1" applyProtection="1">
      <alignment horizontal="center" vertical="center" wrapText="1"/>
      <protection locked="0"/>
    </xf>
    <xf numFmtId="0" fontId="29" fillId="8" borderId="50" xfId="0" applyFont="1" applyFill="1" applyBorder="1" applyAlignment="1" applyProtection="1">
      <alignment horizontal="center" vertical="center" wrapText="1"/>
      <protection locked="0"/>
    </xf>
    <xf numFmtId="0" fontId="29" fillId="8" borderId="43" xfId="0" applyFont="1" applyFill="1" applyBorder="1" applyAlignment="1" applyProtection="1">
      <alignment horizontal="center" vertical="center" wrapText="1"/>
      <protection locked="0"/>
    </xf>
    <xf numFmtId="0" fontId="29" fillId="8" borderId="51" xfId="0" applyFont="1" applyFill="1" applyBorder="1" applyAlignment="1" applyProtection="1">
      <alignment horizontal="center" vertical="center" wrapText="1"/>
      <protection locked="0"/>
    </xf>
    <xf numFmtId="0" fontId="29" fillId="8" borderId="3" xfId="0" applyFont="1" applyFill="1" applyBorder="1" applyAlignment="1" applyProtection="1">
      <alignment horizontal="left" vertical="center" wrapText="1"/>
      <protection locked="0"/>
    </xf>
    <xf numFmtId="0" fontId="29" fillId="8" borderId="24" xfId="0" applyFont="1" applyFill="1" applyBorder="1" applyAlignment="1" applyProtection="1">
      <alignment horizontal="left" vertical="center" wrapText="1"/>
      <protection locked="0"/>
    </xf>
    <xf numFmtId="49" fontId="29" fillId="8" borderId="67" xfId="0" applyNumberFormat="1" applyFont="1" applyFill="1" applyBorder="1" applyAlignment="1" applyProtection="1">
      <alignment horizontal="left" vertical="center" wrapText="1"/>
      <protection locked="0"/>
    </xf>
    <xf numFmtId="49" fontId="29" fillId="8" borderId="39" xfId="0" applyNumberFormat="1" applyFont="1" applyFill="1" applyBorder="1" applyAlignment="1" applyProtection="1">
      <alignment horizontal="left" vertical="center" wrapText="1"/>
      <protection locked="0"/>
    </xf>
    <xf numFmtId="0" fontId="29" fillId="8" borderId="6" xfId="0" applyFont="1" applyFill="1" applyBorder="1" applyAlignment="1" applyProtection="1">
      <alignment horizontal="left" vertical="center" wrapText="1"/>
      <protection locked="0"/>
    </xf>
    <xf numFmtId="0" fontId="29" fillId="8" borderId="74" xfId="0" applyFont="1" applyFill="1" applyBorder="1" applyAlignment="1" applyProtection="1">
      <alignment horizontal="left" vertical="center" wrapText="1"/>
      <protection locked="0"/>
    </xf>
    <xf numFmtId="0" fontId="29" fillId="8" borderId="30" xfId="0" applyFont="1" applyFill="1" applyBorder="1" applyAlignment="1" applyProtection="1">
      <alignment horizontal="left" vertical="center" wrapText="1"/>
      <protection locked="0"/>
    </xf>
    <xf numFmtId="0" fontId="29" fillId="8" borderId="35" xfId="0" applyFont="1" applyFill="1" applyBorder="1" applyAlignment="1" applyProtection="1">
      <alignment horizontal="left" vertical="center" wrapText="1"/>
      <protection locked="0"/>
    </xf>
    <xf numFmtId="0" fontId="29" fillId="8" borderId="44" xfId="0" applyFont="1" applyFill="1" applyBorder="1" applyAlignment="1" applyProtection="1">
      <alignment horizontal="center" vertical="center" wrapText="1"/>
      <protection locked="0"/>
    </xf>
    <xf numFmtId="0" fontId="29" fillId="8" borderId="65" xfId="0" applyFont="1" applyFill="1" applyBorder="1" applyAlignment="1" applyProtection="1">
      <alignment horizontal="left" vertical="center" wrapText="1"/>
      <protection locked="0"/>
    </xf>
    <xf numFmtId="0" fontId="29" fillId="8" borderId="2" xfId="0" applyFont="1" applyFill="1" applyBorder="1" applyAlignment="1" applyProtection="1">
      <alignment horizontal="left" vertical="center" wrapText="1"/>
      <protection locked="0"/>
    </xf>
    <xf numFmtId="0" fontId="29" fillId="8" borderId="66" xfId="0" applyFont="1" applyFill="1" applyBorder="1" applyAlignment="1" applyProtection="1">
      <alignment horizontal="left" vertical="center" wrapText="1"/>
      <protection locked="0"/>
    </xf>
    <xf numFmtId="0" fontId="29" fillId="0" borderId="71" xfId="0" applyFont="1" applyBorder="1" applyAlignment="1" applyProtection="1">
      <alignment horizontal="left" vertical="center" wrapText="1"/>
      <protection locked="0"/>
    </xf>
    <xf numFmtId="0" fontId="29" fillId="0" borderId="7" xfId="0" applyFont="1" applyBorder="1" applyAlignment="1" applyProtection="1">
      <alignment horizontal="left" vertical="center" wrapText="1"/>
      <protection locked="0"/>
    </xf>
    <xf numFmtId="0" fontId="29" fillId="0" borderId="58" xfId="0" applyFont="1" applyBorder="1" applyAlignment="1" applyProtection="1">
      <alignment horizontal="left" vertical="center" wrapText="1"/>
      <protection locked="0"/>
    </xf>
    <xf numFmtId="0" fontId="29" fillId="8" borderId="62" xfId="0" applyFont="1" applyFill="1" applyBorder="1" applyAlignment="1" applyProtection="1">
      <alignment horizontal="center" vertical="center" wrapText="1"/>
      <protection locked="0"/>
    </xf>
    <xf numFmtId="0" fontId="29" fillId="8" borderId="23" xfId="0" applyFont="1" applyFill="1" applyBorder="1" applyAlignment="1" applyProtection="1">
      <alignment horizontal="center" vertical="center" wrapText="1"/>
      <protection locked="0"/>
    </xf>
    <xf numFmtId="0" fontId="29" fillId="8" borderId="46" xfId="0" applyFont="1" applyFill="1" applyBorder="1" applyAlignment="1" applyProtection="1">
      <alignment horizontal="center" vertical="center" wrapText="1"/>
      <protection locked="0"/>
    </xf>
    <xf numFmtId="0" fontId="29" fillId="8" borderId="3" xfId="0" applyFont="1" applyFill="1" applyBorder="1" applyAlignment="1" applyProtection="1">
      <alignment horizontal="center" vertical="center" wrapText="1"/>
      <protection locked="0"/>
    </xf>
    <xf numFmtId="0" fontId="29" fillId="8" borderId="30" xfId="0" applyFont="1" applyFill="1" applyBorder="1" applyAlignment="1" applyProtection="1">
      <alignment horizontal="center" vertical="center" wrapText="1"/>
      <protection hidden="1"/>
    </xf>
    <xf numFmtId="0" fontId="29" fillId="0" borderId="61" xfId="0" applyFont="1" applyBorder="1" applyAlignment="1" applyProtection="1">
      <alignment horizontal="center" vertical="center" wrapText="1"/>
      <protection hidden="1"/>
    </xf>
    <xf numFmtId="0" fontId="29" fillId="0" borderId="34" xfId="0" applyFont="1" applyBorder="1" applyAlignment="1" applyProtection="1">
      <alignment horizontal="center" vertical="center" wrapText="1"/>
      <protection hidden="1"/>
    </xf>
    <xf numFmtId="0" fontId="29" fillId="0" borderId="36" xfId="0" applyFont="1" applyBorder="1" applyAlignment="1" applyProtection="1">
      <alignment horizontal="center" vertical="center" wrapText="1"/>
      <protection hidden="1"/>
    </xf>
    <xf numFmtId="164" fontId="29" fillId="8" borderId="3" xfId="0" applyNumberFormat="1" applyFont="1" applyFill="1" applyBorder="1" applyAlignment="1" applyProtection="1">
      <alignment horizontal="center" vertical="center" wrapText="1"/>
      <protection locked="0"/>
    </xf>
    <xf numFmtId="0" fontId="29" fillId="8" borderId="72" xfId="0" applyFont="1" applyFill="1" applyBorder="1" applyAlignment="1" applyProtection="1">
      <alignment horizontal="left" vertical="center" wrapText="1"/>
      <protection locked="0"/>
    </xf>
    <xf numFmtId="0" fontId="29" fillId="8" borderId="41" xfId="0" applyFont="1" applyFill="1" applyBorder="1" applyAlignment="1" applyProtection="1">
      <alignment horizontal="left" vertical="center" wrapText="1"/>
      <protection locked="0"/>
    </xf>
    <xf numFmtId="0" fontId="29" fillId="8" borderId="42" xfId="0" applyFont="1" applyFill="1" applyBorder="1" applyAlignment="1" applyProtection="1">
      <alignment horizontal="left" vertical="center" wrapText="1"/>
      <protection locked="0"/>
    </xf>
    <xf numFmtId="15" fontId="29" fillId="8" borderId="34" xfId="0" applyNumberFormat="1" applyFont="1" applyFill="1" applyBorder="1" applyAlignment="1" applyProtection="1">
      <alignment horizontal="center" vertical="center" wrapText="1"/>
      <protection locked="0"/>
    </xf>
    <xf numFmtId="15" fontId="29" fillId="8" borderId="36" xfId="0" applyNumberFormat="1" applyFont="1" applyFill="1" applyBorder="1" applyAlignment="1" applyProtection="1">
      <alignment horizontal="center" vertical="center" wrapText="1"/>
      <protection locked="0"/>
    </xf>
    <xf numFmtId="15" fontId="29" fillId="8" borderId="61" xfId="0" applyNumberFormat="1" applyFont="1" applyFill="1" applyBorder="1" applyAlignment="1" applyProtection="1">
      <alignment horizontal="center" vertical="center" wrapText="1"/>
      <protection locked="0"/>
    </xf>
    <xf numFmtId="0" fontId="22" fillId="11" borderId="41" xfId="0" applyFont="1" applyFill="1" applyBorder="1" applyAlignment="1" applyProtection="1">
      <alignment horizontal="center" vertical="center" textRotation="90" wrapText="1"/>
      <protection locked="0"/>
    </xf>
    <xf numFmtId="0" fontId="22" fillId="11" borderId="42" xfId="0" applyFont="1" applyFill="1" applyBorder="1" applyAlignment="1" applyProtection="1">
      <alignment horizontal="center" vertical="center" textRotation="90" wrapText="1"/>
      <protection locked="0"/>
    </xf>
    <xf numFmtId="0" fontId="26" fillId="11" borderId="28" xfId="0" applyFont="1" applyFill="1" applyBorder="1" applyAlignment="1" applyProtection="1">
      <alignment horizontal="center" vertical="center" wrapText="1"/>
      <protection locked="0"/>
    </xf>
    <xf numFmtId="0" fontId="26" fillId="11" borderId="37" xfId="0" applyFont="1" applyFill="1" applyBorder="1" applyAlignment="1" applyProtection="1">
      <alignment horizontal="center" vertical="center" wrapText="1"/>
      <protection locked="0"/>
    </xf>
    <xf numFmtId="0" fontId="26" fillId="11" borderId="45" xfId="0" applyFont="1" applyFill="1" applyBorder="1" applyAlignment="1" applyProtection="1">
      <alignment horizontal="center" vertical="center" wrapText="1"/>
      <protection locked="0"/>
    </xf>
    <xf numFmtId="0" fontId="22" fillId="8" borderId="30" xfId="0" applyFont="1" applyFill="1" applyBorder="1" applyAlignment="1" applyProtection="1">
      <alignment horizontal="center" vertical="center" wrapText="1"/>
      <protection locked="0"/>
    </xf>
    <xf numFmtId="0" fontId="22" fillId="8" borderId="0" xfId="0" applyFont="1" applyFill="1" applyAlignment="1" applyProtection="1">
      <alignment horizontal="center" vertical="center" wrapText="1"/>
      <protection locked="0"/>
    </xf>
    <xf numFmtId="0" fontId="18" fillId="8" borderId="2" xfId="0" applyFont="1" applyFill="1" applyBorder="1" applyAlignment="1" applyProtection="1">
      <alignment horizontal="left" vertical="center" wrapText="1"/>
      <protection locked="0"/>
    </xf>
    <xf numFmtId="0" fontId="18" fillId="8" borderId="5" xfId="0" applyFont="1" applyFill="1" applyBorder="1" applyAlignment="1" applyProtection="1">
      <alignment horizontal="left" vertical="center" wrapText="1"/>
      <protection locked="0"/>
    </xf>
    <xf numFmtId="0" fontId="18" fillId="8" borderId="4" xfId="0" applyFont="1" applyFill="1" applyBorder="1" applyAlignment="1" applyProtection="1">
      <alignment horizontal="left" vertical="center" wrapText="1"/>
      <protection locked="0"/>
    </xf>
    <xf numFmtId="0" fontId="22" fillId="17" borderId="8" xfId="0" applyFont="1" applyFill="1" applyBorder="1" applyAlignment="1" applyProtection="1">
      <alignment horizontal="center" vertical="center" wrapText="1"/>
      <protection locked="0"/>
    </xf>
    <xf numFmtId="0" fontId="22" fillId="17" borderId="11" xfId="0" applyFont="1" applyFill="1" applyBorder="1" applyAlignment="1" applyProtection="1">
      <alignment horizontal="center" vertical="center" wrapText="1"/>
      <protection locked="0"/>
    </xf>
    <xf numFmtId="166" fontId="18" fillId="8" borderId="2" xfId="0" applyNumberFormat="1" applyFont="1" applyFill="1" applyBorder="1" applyAlignment="1" applyProtection="1">
      <alignment horizontal="center" vertical="center" wrapText="1"/>
      <protection locked="0"/>
    </xf>
    <xf numFmtId="166" fontId="18" fillId="8" borderId="5" xfId="0" applyNumberFormat="1" applyFont="1" applyFill="1" applyBorder="1" applyAlignment="1" applyProtection="1">
      <alignment horizontal="center" vertical="center" wrapText="1"/>
      <protection locked="0"/>
    </xf>
    <xf numFmtId="166" fontId="18" fillId="8" borderId="4" xfId="0" applyNumberFormat="1" applyFont="1" applyFill="1" applyBorder="1" applyAlignment="1" applyProtection="1">
      <alignment horizontal="center" vertical="center" wrapText="1"/>
      <protection locked="0"/>
    </xf>
    <xf numFmtId="0" fontId="18" fillId="8" borderId="2" xfId="0" applyFont="1" applyFill="1" applyBorder="1" applyAlignment="1" applyProtection="1">
      <alignment horizontal="center" vertical="center" wrapText="1"/>
      <protection locked="0"/>
    </xf>
    <xf numFmtId="0" fontId="18" fillId="8" borderId="4" xfId="0" applyFont="1" applyFill="1" applyBorder="1" applyAlignment="1" applyProtection="1">
      <alignment horizontal="center" vertical="center" wrapText="1"/>
      <protection locked="0"/>
    </xf>
    <xf numFmtId="0" fontId="22" fillId="23" borderId="32" xfId="0" applyFont="1" applyFill="1" applyBorder="1" applyAlignment="1" applyProtection="1">
      <alignment horizontal="center" vertical="center" wrapText="1"/>
      <protection locked="0"/>
    </xf>
    <xf numFmtId="0" fontId="22" fillId="23" borderId="13" xfId="0" applyFont="1" applyFill="1" applyBorder="1" applyAlignment="1" applyProtection="1">
      <alignment horizontal="center" vertical="center" wrapText="1"/>
      <protection locked="0"/>
    </xf>
    <xf numFmtId="0" fontId="22" fillId="23" borderId="50" xfId="0" applyFont="1" applyFill="1" applyBorder="1" applyAlignment="1" applyProtection="1">
      <alignment horizontal="center" vertical="center" wrapText="1"/>
      <protection locked="0"/>
    </xf>
    <xf numFmtId="0" fontId="22" fillId="23" borderId="6" xfId="0" applyFont="1" applyFill="1" applyBorder="1" applyAlignment="1" applyProtection="1">
      <alignment horizontal="center" vertical="center" wrapText="1"/>
      <protection locked="0"/>
    </xf>
    <xf numFmtId="0" fontId="22" fillId="23" borderId="1" xfId="0" applyFont="1" applyFill="1" applyBorder="1" applyAlignment="1" applyProtection="1">
      <alignment horizontal="center" vertical="center" wrapText="1"/>
      <protection locked="0"/>
    </xf>
    <xf numFmtId="0" fontId="22" fillId="23" borderId="39" xfId="0" applyFont="1" applyFill="1" applyBorder="1" applyAlignment="1" applyProtection="1">
      <alignment horizontal="center" vertical="center" wrapText="1"/>
      <protection locked="0"/>
    </xf>
    <xf numFmtId="49" fontId="18" fillId="8" borderId="2" xfId="0" applyNumberFormat="1" applyFont="1" applyFill="1" applyBorder="1" applyAlignment="1" applyProtection="1">
      <alignment horizontal="left" vertical="center" wrapText="1"/>
      <protection locked="0"/>
    </xf>
    <xf numFmtId="49" fontId="18" fillId="8" borderId="5" xfId="0" applyNumberFormat="1" applyFont="1" applyFill="1" applyBorder="1" applyAlignment="1" applyProtection="1">
      <alignment horizontal="left" vertical="center" wrapText="1"/>
      <protection locked="0"/>
    </xf>
    <xf numFmtId="49" fontId="18" fillId="8" borderId="4" xfId="0" applyNumberFormat="1" applyFont="1" applyFill="1" applyBorder="1" applyAlignment="1" applyProtection="1">
      <alignment horizontal="left" vertical="center" wrapText="1"/>
      <protection locked="0"/>
    </xf>
    <xf numFmtId="0" fontId="30" fillId="16" borderId="22" xfId="0" applyFont="1" applyFill="1" applyBorder="1" applyAlignment="1" applyProtection="1">
      <alignment horizontal="center" vertical="center" wrapText="1"/>
      <protection locked="0"/>
    </xf>
    <xf numFmtId="0" fontId="30" fillId="16" borderId="10" xfId="0" applyFont="1" applyFill="1" applyBorder="1" applyAlignment="1" applyProtection="1">
      <alignment horizontal="center" vertical="center" wrapText="1"/>
      <protection locked="0"/>
    </xf>
    <xf numFmtId="0" fontId="30" fillId="16" borderId="48" xfId="0" applyFont="1" applyFill="1" applyBorder="1" applyAlignment="1" applyProtection="1">
      <alignment horizontal="center" vertical="center" wrapText="1"/>
      <protection locked="0"/>
    </xf>
    <xf numFmtId="0" fontId="30" fillId="16" borderId="18" xfId="0" applyFont="1" applyFill="1" applyBorder="1" applyAlignment="1" applyProtection="1">
      <alignment horizontal="center" vertical="center" wrapText="1"/>
      <protection locked="0"/>
    </xf>
    <xf numFmtId="0" fontId="30" fillId="16" borderId="0" xfId="0" applyFont="1" applyFill="1" applyBorder="1" applyAlignment="1" applyProtection="1">
      <alignment horizontal="center" vertical="center" wrapText="1"/>
      <protection locked="0"/>
    </xf>
    <xf numFmtId="0" fontId="30" fillId="16" borderId="14" xfId="0" applyFont="1" applyFill="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wrapText="1"/>
      <protection locked="0"/>
    </xf>
    <xf numFmtId="14" fontId="23" fillId="0" borderId="1" xfId="0" applyNumberFormat="1" applyFont="1" applyBorder="1" applyAlignment="1" applyProtection="1">
      <alignment horizontal="center" vertical="center" wrapText="1"/>
      <protection locked="0"/>
    </xf>
    <xf numFmtId="0" fontId="25" fillId="11" borderId="6" xfId="0" applyFont="1" applyFill="1" applyBorder="1" applyAlignment="1">
      <alignment horizontal="center" vertical="center" wrapText="1"/>
    </xf>
    <xf numFmtId="0" fontId="25" fillId="11" borderId="1" xfId="0" applyFont="1" applyFill="1" applyBorder="1" applyAlignment="1">
      <alignment horizontal="center" vertical="center" wrapText="1"/>
    </xf>
    <xf numFmtId="0" fontId="25" fillId="11" borderId="39" xfId="0" applyFont="1" applyFill="1" applyBorder="1" applyAlignment="1">
      <alignment horizontal="center" vertical="center" wrapText="1"/>
    </xf>
    <xf numFmtId="0" fontId="21" fillId="15" borderId="15" xfId="0" applyFont="1" applyFill="1" applyBorder="1" applyAlignment="1" applyProtection="1">
      <alignment horizontal="center" vertical="center" wrapText="1"/>
      <protection locked="0"/>
    </xf>
    <xf numFmtId="0" fontId="21" fillId="15" borderId="23" xfId="0" applyFont="1" applyFill="1" applyBorder="1" applyAlignment="1" applyProtection="1">
      <alignment horizontal="center" vertical="center" wrapText="1"/>
      <protection locked="0"/>
    </xf>
    <xf numFmtId="0" fontId="22" fillId="15" borderId="61" xfId="0" applyFont="1" applyFill="1" applyBorder="1" applyAlignment="1" applyProtection="1">
      <alignment horizontal="center" vertical="center" wrapText="1"/>
      <protection locked="0"/>
    </xf>
    <xf numFmtId="0" fontId="22" fillId="15" borderId="34" xfId="0" applyFont="1" applyFill="1" applyBorder="1" applyAlignment="1" applyProtection="1">
      <alignment horizontal="center" vertical="center" wrapText="1"/>
      <protection locked="0"/>
    </xf>
    <xf numFmtId="0" fontId="30" fillId="10" borderId="27" xfId="0" applyFont="1" applyFill="1" applyBorder="1" applyAlignment="1" applyProtection="1">
      <alignment horizontal="center" vertical="center" wrapText="1"/>
      <protection locked="0"/>
    </xf>
    <xf numFmtId="0" fontId="30" fillId="10" borderId="12" xfId="0" applyFont="1" applyFill="1" applyBorder="1" applyAlignment="1" applyProtection="1">
      <alignment horizontal="center" vertical="center" wrapText="1"/>
      <protection locked="0"/>
    </xf>
    <xf numFmtId="0" fontId="30" fillId="10" borderId="30" xfId="0" applyFont="1" applyFill="1" applyBorder="1" applyAlignment="1" applyProtection="1">
      <alignment horizontal="center" vertical="center" wrapText="1"/>
      <protection locked="0"/>
    </xf>
    <xf numFmtId="0" fontId="30" fillId="10" borderId="35" xfId="0" applyFont="1" applyFill="1" applyBorder="1" applyAlignment="1" applyProtection="1">
      <alignment horizontal="center" vertical="center" wrapText="1"/>
      <protection locked="0"/>
    </xf>
    <xf numFmtId="0" fontId="22" fillId="10" borderId="54" xfId="0" applyFont="1" applyFill="1" applyBorder="1" applyAlignment="1" applyProtection="1">
      <alignment horizontal="center" vertical="center" wrapText="1"/>
      <protection locked="0"/>
    </xf>
    <xf numFmtId="0" fontId="22" fillId="10" borderId="40" xfId="0" applyFont="1" applyFill="1" applyBorder="1" applyAlignment="1" applyProtection="1">
      <alignment horizontal="center" vertical="center" wrapText="1"/>
      <protection locked="0"/>
    </xf>
    <xf numFmtId="0" fontId="22" fillId="10" borderId="55" xfId="0" applyFont="1" applyFill="1" applyBorder="1" applyAlignment="1" applyProtection="1">
      <alignment horizontal="center" vertical="center" wrapText="1"/>
      <protection locked="0"/>
    </xf>
    <xf numFmtId="0" fontId="22" fillId="10" borderId="53" xfId="0" applyFont="1" applyFill="1" applyBorder="1" applyAlignment="1" applyProtection="1">
      <alignment horizontal="center" vertical="center" wrapText="1"/>
      <protection locked="0"/>
    </xf>
    <xf numFmtId="0" fontId="25" fillId="11" borderId="31" xfId="0" applyFont="1" applyFill="1" applyBorder="1" applyAlignment="1" applyProtection="1">
      <alignment horizontal="center" vertical="center" wrapText="1"/>
      <protection locked="0"/>
    </xf>
    <xf numFmtId="0" fontId="25" fillId="11" borderId="25" xfId="0" applyFont="1" applyFill="1" applyBorder="1" applyAlignment="1" applyProtection="1">
      <alignment horizontal="center" vertical="center" wrapText="1"/>
      <protection locked="0"/>
    </xf>
    <xf numFmtId="0" fontId="25" fillId="11" borderId="38"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30" fillId="16" borderId="15" xfId="0" applyFont="1" applyFill="1" applyBorder="1" applyAlignment="1" applyProtection="1">
      <alignment horizontal="center" vertical="center" wrapText="1"/>
      <protection locked="0"/>
    </xf>
    <xf numFmtId="0" fontId="30" fillId="16" borderId="23" xfId="0" applyFont="1" applyFill="1" applyBorder="1" applyAlignment="1" applyProtection="1">
      <alignment horizontal="center" vertical="center" wrapText="1"/>
      <protection locked="0"/>
    </xf>
    <xf numFmtId="0" fontId="30" fillId="16" borderId="16" xfId="0" applyFont="1" applyFill="1" applyBorder="1" applyAlignment="1" applyProtection="1">
      <alignment horizontal="center" vertical="center" wrapText="1"/>
      <protection locked="0"/>
    </xf>
    <xf numFmtId="166" fontId="18" fillId="8" borderId="2" xfId="0" applyNumberFormat="1" applyFont="1" applyFill="1" applyBorder="1" applyAlignment="1" applyProtection="1">
      <alignment horizontal="left" vertical="center" wrapText="1"/>
      <protection locked="0"/>
    </xf>
    <xf numFmtId="166" fontId="18" fillId="8" borderId="4" xfId="0" applyNumberFormat="1" applyFont="1" applyFill="1" applyBorder="1" applyAlignment="1" applyProtection="1">
      <alignment horizontal="left" vertical="center" wrapText="1"/>
      <protection locked="0"/>
    </xf>
    <xf numFmtId="0" fontId="26" fillId="17" borderId="17" xfId="0" applyFont="1" applyFill="1" applyBorder="1" applyAlignment="1" applyProtection="1">
      <alignment horizontal="center" vertical="center" wrapText="1"/>
      <protection locked="0"/>
    </xf>
    <xf numFmtId="0" fontId="26" fillId="17" borderId="18" xfId="0" applyFont="1" applyFill="1" applyBorder="1" applyAlignment="1" applyProtection="1">
      <alignment horizontal="center" vertical="center" wrapText="1"/>
      <protection locked="0"/>
    </xf>
    <xf numFmtId="0" fontId="26" fillId="17" borderId="15" xfId="0" applyFont="1" applyFill="1" applyBorder="1" applyAlignment="1" applyProtection="1">
      <alignment horizontal="center" vertical="center" wrapText="1"/>
      <protection locked="0"/>
    </xf>
    <xf numFmtId="0" fontId="21" fillId="15" borderId="22" xfId="0" applyFont="1" applyFill="1" applyBorder="1" applyAlignment="1" applyProtection="1">
      <alignment horizontal="center" vertical="center" wrapText="1"/>
      <protection locked="0"/>
    </xf>
    <xf numFmtId="0" fontId="21" fillId="15" borderId="10" xfId="0" applyFont="1" applyFill="1" applyBorder="1" applyAlignment="1" applyProtection="1">
      <alignment horizontal="center" vertical="center" wrapText="1"/>
      <protection locked="0"/>
    </xf>
    <xf numFmtId="0" fontId="21" fillId="15" borderId="48" xfId="0" applyFont="1" applyFill="1" applyBorder="1" applyAlignment="1" applyProtection="1">
      <alignment horizontal="center" vertical="center" wrapText="1"/>
      <protection locked="0"/>
    </xf>
    <xf numFmtId="0" fontId="21" fillId="15" borderId="61" xfId="0" applyFont="1" applyFill="1" applyBorder="1" applyAlignment="1" applyProtection="1">
      <alignment horizontal="center" vertical="center" wrapText="1"/>
      <protection locked="0"/>
    </xf>
    <xf numFmtId="0" fontId="21" fillId="15" borderId="34" xfId="0" applyFont="1" applyFill="1" applyBorder="1" applyAlignment="1" applyProtection="1">
      <alignment horizontal="center" vertical="center" wrapText="1"/>
      <protection locked="0"/>
    </xf>
    <xf numFmtId="0" fontId="21" fillId="13" borderId="59" xfId="0" applyFont="1" applyFill="1" applyBorder="1" applyAlignment="1" applyProtection="1">
      <alignment horizontal="center" vertical="center" wrapText="1"/>
      <protection locked="0"/>
    </xf>
    <xf numFmtId="0" fontId="21" fillId="13" borderId="47" xfId="0" applyFont="1" applyFill="1" applyBorder="1" applyAlignment="1" applyProtection="1">
      <alignment horizontal="center" vertical="center" wrapText="1"/>
      <protection locked="0"/>
    </xf>
    <xf numFmtId="0" fontId="22" fillId="10" borderId="26" xfId="0" applyFont="1" applyFill="1" applyBorder="1" applyAlignment="1" applyProtection="1">
      <alignment horizontal="center" vertical="center" wrapText="1"/>
      <protection locked="0"/>
    </xf>
    <xf numFmtId="0" fontId="22" fillId="10" borderId="33" xfId="0" applyFont="1" applyFill="1" applyBorder="1" applyAlignment="1" applyProtection="1">
      <alignment horizontal="center" vertical="center" wrapText="1"/>
      <protection locked="0"/>
    </xf>
    <xf numFmtId="0" fontId="22" fillId="10" borderId="52" xfId="0" applyFont="1" applyFill="1" applyBorder="1" applyAlignment="1" applyProtection="1">
      <alignment horizontal="center" vertical="center" wrapText="1"/>
      <protection locked="0"/>
    </xf>
    <xf numFmtId="0" fontId="22" fillId="10" borderId="56" xfId="0" applyFont="1" applyFill="1" applyBorder="1" applyAlignment="1" applyProtection="1">
      <alignment horizontal="center" vertical="center" wrapText="1"/>
      <protection locked="0"/>
    </xf>
    <xf numFmtId="0" fontId="30" fillId="10" borderId="3" xfId="0" applyFont="1" applyFill="1" applyBorder="1" applyAlignment="1" applyProtection="1">
      <alignment horizontal="center" vertical="center" wrapText="1"/>
      <protection locked="0"/>
    </xf>
    <xf numFmtId="0" fontId="30" fillId="10" borderId="7" xfId="0" applyFont="1" applyFill="1" applyBorder="1" applyAlignment="1" applyProtection="1">
      <alignment horizontal="center" vertical="center" wrapText="1"/>
      <protection locked="0"/>
    </xf>
    <xf numFmtId="0" fontId="30" fillId="10" borderId="58" xfId="0" applyFont="1" applyFill="1" applyBorder="1" applyAlignment="1" applyProtection="1">
      <alignment horizontal="center" vertical="center" wrapText="1"/>
      <protection locked="0"/>
    </xf>
    <xf numFmtId="0" fontId="26" fillId="10" borderId="28" xfId="0" applyFont="1" applyFill="1" applyBorder="1" applyAlignment="1" applyProtection="1">
      <alignment horizontal="center" vertical="center" wrapText="1"/>
      <protection locked="0"/>
    </xf>
    <xf numFmtId="0" fontId="26" fillId="10" borderId="37" xfId="0" applyFont="1" applyFill="1" applyBorder="1" applyAlignment="1" applyProtection="1">
      <alignment horizontal="center" vertical="center" wrapText="1"/>
      <protection locked="0"/>
    </xf>
    <xf numFmtId="0" fontId="26" fillId="10" borderId="45" xfId="0" applyFont="1" applyFill="1" applyBorder="1" applyAlignment="1" applyProtection="1">
      <alignment horizontal="center" vertical="center" wrapText="1"/>
      <protection locked="0"/>
    </xf>
    <xf numFmtId="15" fontId="21" fillId="15" borderId="59" xfId="0" applyNumberFormat="1" applyFont="1" applyFill="1" applyBorder="1" applyAlignment="1" applyProtection="1">
      <alignment horizontal="center" vertical="center" wrapText="1"/>
      <protection locked="0"/>
    </xf>
    <xf numFmtId="15" fontId="21" fillId="15" borderId="47" xfId="0" applyNumberFormat="1" applyFont="1" applyFill="1" applyBorder="1" applyAlignment="1" applyProtection="1">
      <alignment horizontal="center" vertical="center" wrapText="1"/>
      <protection locked="0"/>
    </xf>
    <xf numFmtId="15" fontId="21" fillId="15" borderId="15" xfId="0" applyNumberFormat="1" applyFont="1" applyFill="1" applyBorder="1" applyAlignment="1" applyProtection="1">
      <alignment horizontal="center" vertical="center" wrapText="1"/>
      <protection locked="0"/>
    </xf>
    <xf numFmtId="15" fontId="21" fillId="15" borderId="23" xfId="0" applyNumberFormat="1" applyFont="1" applyFill="1" applyBorder="1" applyAlignment="1" applyProtection="1">
      <alignment horizontal="center" vertical="center" wrapText="1"/>
      <protection locked="0"/>
    </xf>
    <xf numFmtId="0" fontId="25" fillId="11" borderId="52" xfId="0" applyFont="1" applyFill="1" applyBorder="1" applyAlignment="1" applyProtection="1">
      <alignment horizontal="center" vertical="center" wrapText="1"/>
      <protection locked="0"/>
    </xf>
    <xf numFmtId="0" fontId="25" fillId="11" borderId="53" xfId="0" applyFont="1" applyFill="1" applyBorder="1" applyAlignment="1" applyProtection="1">
      <alignment horizontal="center" vertical="center" wrapText="1"/>
      <protection locked="0"/>
    </xf>
    <xf numFmtId="0" fontId="38" fillId="11" borderId="26" xfId="0" applyFont="1" applyFill="1" applyBorder="1" applyAlignment="1" applyProtection="1">
      <alignment horizontal="center" vertical="center" wrapText="1"/>
      <protection locked="0"/>
    </xf>
    <xf numFmtId="0" fontId="38" fillId="11" borderId="40" xfId="0" applyFont="1" applyFill="1" applyBorder="1" applyAlignment="1" applyProtection="1">
      <alignment horizontal="center" vertical="center" wrapText="1"/>
      <protection locked="0"/>
    </xf>
    <xf numFmtId="0" fontId="38" fillId="11" borderId="30" xfId="0" applyFont="1" applyFill="1" applyBorder="1" applyAlignment="1" applyProtection="1">
      <alignment horizontal="center" vertical="center" wrapText="1"/>
      <protection locked="0"/>
    </xf>
    <xf numFmtId="0" fontId="38" fillId="11" borderId="0" xfId="0" applyFont="1" applyFill="1" applyBorder="1" applyAlignment="1" applyProtection="1">
      <alignment horizontal="center" vertical="center" wrapText="1"/>
      <protection locked="0"/>
    </xf>
    <xf numFmtId="0" fontId="38" fillId="11" borderId="35" xfId="0" applyFont="1" applyFill="1" applyBorder="1" applyAlignment="1" applyProtection="1">
      <alignment horizontal="center" vertical="center" wrapText="1"/>
      <protection locked="0"/>
    </xf>
    <xf numFmtId="0" fontId="38" fillId="11" borderId="14" xfId="0" applyFont="1" applyFill="1" applyBorder="1" applyAlignment="1" applyProtection="1">
      <alignment horizontal="center" vertical="center" wrapText="1"/>
      <protection locked="0"/>
    </xf>
    <xf numFmtId="0" fontId="37" fillId="11" borderId="2" xfId="0" applyFont="1" applyFill="1" applyBorder="1" applyAlignment="1" applyProtection="1">
      <alignment horizontal="center" vertical="center" wrapText="1"/>
      <protection locked="0"/>
    </xf>
    <xf numFmtId="0" fontId="37" fillId="11" borderId="5" xfId="0" applyFont="1" applyFill="1" applyBorder="1" applyAlignment="1" applyProtection="1">
      <alignment horizontal="center" vertical="center" wrapText="1"/>
      <protection locked="0"/>
    </xf>
    <xf numFmtId="0" fontId="37" fillId="11" borderId="4" xfId="0" applyFont="1" applyFill="1" applyBorder="1" applyAlignment="1" applyProtection="1">
      <alignment horizontal="center" vertical="center" wrapText="1"/>
      <protection locked="0"/>
    </xf>
    <xf numFmtId="0" fontId="37" fillId="11" borderId="26" xfId="0" applyFont="1" applyFill="1" applyBorder="1" applyAlignment="1" applyProtection="1">
      <alignment horizontal="center" vertical="center" wrapText="1"/>
      <protection locked="0"/>
    </xf>
    <xf numFmtId="0" fontId="37" fillId="11" borderId="33" xfId="0" applyFont="1" applyFill="1" applyBorder="1" applyAlignment="1" applyProtection="1">
      <alignment horizontal="center" vertical="center" wrapText="1"/>
      <protection locked="0"/>
    </xf>
    <xf numFmtId="0" fontId="37" fillId="11" borderId="30" xfId="0" applyFont="1" applyFill="1" applyBorder="1" applyAlignment="1" applyProtection="1">
      <alignment horizontal="center" vertical="center" wrapText="1"/>
      <protection locked="0"/>
    </xf>
    <xf numFmtId="0" fontId="37" fillId="11" borderId="34" xfId="0" applyFont="1" applyFill="1" applyBorder="1" applyAlignment="1" applyProtection="1">
      <alignment horizontal="center" vertical="center" wrapText="1"/>
      <protection locked="0"/>
    </xf>
    <xf numFmtId="0" fontId="37" fillId="11" borderId="35" xfId="0" applyFont="1" applyFill="1" applyBorder="1" applyAlignment="1" applyProtection="1">
      <alignment horizontal="center" vertical="center" wrapText="1"/>
      <protection locked="0"/>
    </xf>
    <xf numFmtId="0" fontId="37" fillId="11" borderId="36" xfId="0" applyFont="1" applyFill="1" applyBorder="1" applyAlignment="1" applyProtection="1">
      <alignment horizontal="center" vertical="center" wrapText="1"/>
      <protection locked="0"/>
    </xf>
    <xf numFmtId="0" fontId="38" fillId="11" borderId="33" xfId="0" applyFont="1" applyFill="1" applyBorder="1" applyAlignment="1" applyProtection="1">
      <alignment horizontal="center" vertical="center" wrapText="1"/>
      <protection locked="0"/>
    </xf>
    <xf numFmtId="0" fontId="38" fillId="11" borderId="34" xfId="0" applyFont="1" applyFill="1" applyBorder="1" applyAlignment="1" applyProtection="1">
      <alignment horizontal="center" vertical="center" wrapText="1"/>
      <protection locked="0"/>
    </xf>
    <xf numFmtId="0" fontId="38" fillId="11" borderId="36" xfId="0" applyFont="1" applyFill="1" applyBorder="1" applyAlignment="1" applyProtection="1">
      <alignment horizontal="center" vertical="center" wrapText="1"/>
      <protection locked="0"/>
    </xf>
    <xf numFmtId="0" fontId="45" fillId="26" borderId="0" xfId="0" applyFont="1" applyFill="1" applyAlignment="1">
      <alignment horizontal="center" vertical="center" wrapText="1"/>
    </xf>
    <xf numFmtId="0" fontId="40" fillId="8" borderId="0" xfId="0" applyFont="1" applyFill="1" applyBorder="1" applyAlignment="1">
      <alignment horizontal="left" vertical="center" wrapText="1"/>
    </xf>
    <xf numFmtId="0" fontId="40" fillId="8" borderId="0" xfId="0" applyFont="1" applyFill="1" applyAlignment="1">
      <alignment horizontal="center" vertical="center" wrapText="1"/>
    </xf>
    <xf numFmtId="0" fontId="40" fillId="0" borderId="39" xfId="0" applyFont="1" applyBorder="1" applyAlignment="1">
      <alignment horizontal="justify" vertical="center" wrapText="1"/>
    </xf>
    <xf numFmtId="0" fontId="42" fillId="8" borderId="25" xfId="0" applyFont="1" applyFill="1" applyBorder="1" applyAlignment="1">
      <alignment horizontal="justify" vertical="center" wrapText="1"/>
    </xf>
    <xf numFmtId="0" fontId="42" fillId="8" borderId="1" xfId="0" applyFont="1" applyFill="1" applyBorder="1" applyAlignment="1">
      <alignment horizontal="justify" vertical="center" wrapText="1"/>
    </xf>
    <xf numFmtId="0" fontId="42" fillId="8" borderId="13" xfId="0" applyFont="1" applyFill="1" applyBorder="1" applyAlignment="1">
      <alignment horizontal="justify" vertical="center" wrapText="1"/>
    </xf>
    <xf numFmtId="0" fontId="40" fillId="0" borderId="59" xfId="0" applyFont="1" applyBorder="1" applyAlignment="1">
      <alignment horizontal="left" vertical="center" wrapText="1"/>
    </xf>
    <xf numFmtId="0" fontId="40" fillId="0" borderId="71" xfId="0" applyFont="1" applyBorder="1" applyAlignment="1">
      <alignment horizontal="left" vertical="center" wrapText="1"/>
    </xf>
    <xf numFmtId="0" fontId="40" fillId="0" borderId="72" xfId="0" applyFont="1" applyBorder="1" applyAlignment="1">
      <alignment horizontal="left" vertical="center" wrapText="1"/>
    </xf>
    <xf numFmtId="0" fontId="40" fillId="0" borderId="47" xfId="0" applyFont="1" applyBorder="1" applyAlignment="1">
      <alignment horizontal="left" vertical="center" wrapText="1"/>
    </xf>
    <xf numFmtId="0" fontId="40" fillId="0" borderId="7" xfId="0" applyFont="1" applyBorder="1" applyAlignment="1">
      <alignment horizontal="left" vertical="center" wrapText="1"/>
    </xf>
    <xf numFmtId="0" fontId="40" fillId="0" borderId="41" xfId="0" applyFont="1" applyBorder="1" applyAlignment="1">
      <alignment horizontal="left" vertical="center" wrapText="1"/>
    </xf>
    <xf numFmtId="0" fontId="40" fillId="0" borderId="60" xfId="0" applyFont="1" applyBorder="1" applyAlignment="1">
      <alignment horizontal="left" vertical="center" wrapText="1"/>
    </xf>
    <xf numFmtId="0" fontId="40" fillId="0" borderId="58" xfId="0" applyFont="1" applyBorder="1" applyAlignment="1">
      <alignment horizontal="left" vertical="center" wrapText="1"/>
    </xf>
    <xf numFmtId="0" fontId="40" fillId="0" borderId="42" xfId="0" applyFont="1" applyBorder="1" applyAlignment="1">
      <alignment horizontal="left" vertical="center" wrapText="1"/>
    </xf>
    <xf numFmtId="0" fontId="22" fillId="11" borderId="59" xfId="0" applyFont="1" applyFill="1" applyBorder="1" applyAlignment="1" applyProtection="1">
      <alignment horizontal="center" vertical="center" wrapText="1"/>
      <protection locked="0"/>
    </xf>
    <xf numFmtId="0" fontId="22" fillId="11" borderId="71" xfId="0" applyFont="1" applyFill="1" applyBorder="1" applyAlignment="1" applyProtection="1">
      <alignment horizontal="center" vertical="center" wrapText="1"/>
      <protection locked="0"/>
    </xf>
    <xf numFmtId="0" fontId="22" fillId="11" borderId="72" xfId="0" applyFont="1" applyFill="1" applyBorder="1" applyAlignment="1" applyProtection="1">
      <alignment horizontal="center" vertical="center" wrapText="1"/>
      <protection locked="0"/>
    </xf>
    <xf numFmtId="0" fontId="22" fillId="11" borderId="47" xfId="0" applyFont="1" applyFill="1" applyBorder="1" applyAlignment="1" applyProtection="1">
      <alignment horizontal="center" vertical="center" wrapText="1"/>
      <protection locked="0"/>
    </xf>
    <xf numFmtId="0" fontId="22" fillId="11" borderId="7" xfId="0" applyFont="1" applyFill="1" applyBorder="1" applyAlignment="1" applyProtection="1">
      <alignment horizontal="center" vertical="center" wrapText="1"/>
      <protection locked="0"/>
    </xf>
    <xf numFmtId="0" fontId="22" fillId="11" borderId="41" xfId="0" applyFont="1" applyFill="1" applyBorder="1" applyAlignment="1" applyProtection="1">
      <alignment horizontal="center" vertical="center" wrapText="1"/>
      <protection locked="0"/>
    </xf>
    <xf numFmtId="0" fontId="22" fillId="11" borderId="60" xfId="0" applyFont="1" applyFill="1" applyBorder="1" applyAlignment="1" applyProtection="1">
      <alignment horizontal="center" vertical="center" wrapText="1"/>
      <protection locked="0"/>
    </xf>
    <xf numFmtId="0" fontId="22" fillId="11" borderId="58" xfId="0" applyFont="1" applyFill="1" applyBorder="1" applyAlignment="1" applyProtection="1">
      <alignment horizontal="center" vertical="center" wrapText="1"/>
      <protection locked="0"/>
    </xf>
    <xf numFmtId="0" fontId="22" fillId="11" borderId="42" xfId="0" applyFont="1" applyFill="1" applyBorder="1" applyAlignment="1" applyProtection="1">
      <alignment horizontal="center" vertical="center" wrapText="1"/>
      <protection locked="0"/>
    </xf>
    <xf numFmtId="0" fontId="40" fillId="0" borderId="1" xfId="0" applyFont="1" applyBorder="1" applyAlignment="1">
      <alignment horizontal="justify" vertical="center" wrapText="1"/>
    </xf>
    <xf numFmtId="0" fontId="40" fillId="0" borderId="50" xfId="0" applyFont="1" applyBorder="1" applyAlignment="1">
      <alignment horizontal="justify" vertical="center" wrapText="1"/>
    </xf>
    <xf numFmtId="0" fontId="40" fillId="0" borderId="13" xfId="0" applyFont="1" applyBorder="1" applyAlignment="1">
      <alignment horizontal="justify" vertical="center" wrapText="1"/>
    </xf>
    <xf numFmtId="0" fontId="22" fillId="10" borderId="59" xfId="0" applyFont="1" applyFill="1" applyBorder="1" applyAlignment="1" applyProtection="1">
      <alignment horizontal="center" vertical="center" wrapText="1"/>
      <protection locked="0"/>
    </xf>
    <xf numFmtId="0" fontId="22" fillId="10" borderId="71" xfId="0" applyFont="1" applyFill="1" applyBorder="1" applyAlignment="1" applyProtection="1">
      <alignment horizontal="center" vertical="center" wrapText="1"/>
      <protection locked="0"/>
    </xf>
    <xf numFmtId="0" fontId="22" fillId="10" borderId="72" xfId="0" applyFont="1" applyFill="1" applyBorder="1" applyAlignment="1" applyProtection="1">
      <alignment horizontal="center" vertical="center" wrapText="1"/>
      <protection locked="0"/>
    </xf>
    <xf numFmtId="0" fontId="22" fillId="10" borderId="47" xfId="0" applyFont="1" applyFill="1" applyBorder="1" applyAlignment="1" applyProtection="1">
      <alignment horizontal="center" vertical="center" wrapText="1"/>
      <protection locked="0"/>
    </xf>
    <xf numFmtId="0" fontId="22" fillId="10" borderId="7" xfId="0" applyFont="1" applyFill="1" applyBorder="1" applyAlignment="1" applyProtection="1">
      <alignment horizontal="center" vertical="center" wrapText="1"/>
      <protection locked="0"/>
    </xf>
    <xf numFmtId="0" fontId="22" fillId="10" borderId="41" xfId="0" applyFont="1" applyFill="1" applyBorder="1" applyAlignment="1" applyProtection="1">
      <alignment horizontal="center" vertical="center" wrapText="1"/>
      <protection locked="0"/>
    </xf>
    <xf numFmtId="0" fontId="22" fillId="10" borderId="31" xfId="0" applyFont="1" applyFill="1" applyBorder="1" applyAlignment="1" applyProtection="1">
      <alignment horizontal="center" vertical="center" wrapText="1"/>
      <protection locked="0"/>
    </xf>
    <xf numFmtId="0" fontId="22" fillId="10" borderId="6" xfId="0" applyFont="1" applyFill="1" applyBorder="1" applyAlignment="1" applyProtection="1">
      <alignment horizontal="center" vertical="center" wrapText="1"/>
      <protection locked="0"/>
    </xf>
    <xf numFmtId="0" fontId="22" fillId="10" borderId="32" xfId="0" applyFont="1" applyFill="1" applyBorder="1" applyAlignment="1" applyProtection="1">
      <alignment horizontal="center" vertical="center" wrapText="1"/>
      <protection locked="0"/>
    </xf>
    <xf numFmtId="0" fontId="40" fillId="8" borderId="17" xfId="0" applyFont="1" applyFill="1" applyBorder="1" applyAlignment="1">
      <alignment horizontal="left" vertical="center" wrapText="1"/>
    </xf>
    <xf numFmtId="0" fontId="40" fillId="8" borderId="18" xfId="0" applyFont="1" applyFill="1" applyBorder="1" applyAlignment="1">
      <alignment horizontal="left" vertical="center" wrapText="1"/>
    </xf>
    <xf numFmtId="0" fontId="40" fillId="8" borderId="15" xfId="0" applyFont="1" applyFill="1" applyBorder="1" applyAlignment="1">
      <alignment horizontal="left" vertical="center" wrapText="1"/>
    </xf>
    <xf numFmtId="0" fontId="40" fillId="8" borderId="27" xfId="0" applyFont="1" applyFill="1" applyBorder="1" applyAlignment="1">
      <alignment horizontal="left" vertical="center" wrapText="1"/>
    </xf>
    <xf numFmtId="0" fontId="40" fillId="8" borderId="23" xfId="0" applyFont="1" applyFill="1" applyBorder="1" applyAlignment="1">
      <alignment horizontal="left" vertical="center" wrapText="1"/>
    </xf>
    <xf numFmtId="0" fontId="40" fillId="8" borderId="12" xfId="0" applyFont="1" applyFill="1" applyBorder="1" applyAlignment="1">
      <alignment horizontal="left" vertical="center" wrapText="1"/>
    </xf>
    <xf numFmtId="0" fontId="40" fillId="8" borderId="14" xfId="0" applyFont="1" applyFill="1" applyBorder="1" applyAlignment="1">
      <alignment horizontal="left" vertical="center" wrapText="1"/>
    </xf>
    <xf numFmtId="0" fontId="40" fillId="8" borderId="16" xfId="0" applyFont="1" applyFill="1" applyBorder="1" applyAlignment="1">
      <alignment horizontal="left" vertical="center" wrapText="1"/>
    </xf>
    <xf numFmtId="0" fontId="42" fillId="8" borderId="38" xfId="0" applyFont="1" applyFill="1" applyBorder="1" applyAlignment="1">
      <alignment horizontal="justify" vertical="center" wrapText="1"/>
    </xf>
    <xf numFmtId="0" fontId="42" fillId="8" borderId="39" xfId="0" applyFont="1" applyFill="1" applyBorder="1" applyAlignment="1">
      <alignment horizontal="justify" vertical="center" wrapText="1"/>
    </xf>
    <xf numFmtId="0" fontId="42" fillId="8" borderId="50" xfId="0" applyFont="1" applyFill="1" applyBorder="1" applyAlignment="1">
      <alignment horizontal="justify" vertical="center" wrapText="1"/>
    </xf>
    <xf numFmtId="0" fontId="41" fillId="17" borderId="63"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64" xfId="0" applyFont="1" applyFill="1" applyBorder="1" applyAlignment="1">
      <alignment horizontal="center" vertical="center" wrapText="1"/>
    </xf>
    <xf numFmtId="0" fontId="43" fillId="17" borderId="17" xfId="0" applyFont="1" applyFill="1" applyBorder="1" applyAlignment="1">
      <alignment horizontal="center" vertical="center" wrapText="1"/>
    </xf>
    <xf numFmtId="0" fontId="43" fillId="17" borderId="18" xfId="0" applyFont="1" applyFill="1" applyBorder="1" applyAlignment="1">
      <alignment horizontal="center" vertical="center" wrapText="1"/>
    </xf>
    <xf numFmtId="0" fontId="43" fillId="17" borderId="15" xfId="0" applyFont="1" applyFill="1" applyBorder="1" applyAlignment="1">
      <alignment horizontal="center" vertical="center" wrapText="1"/>
    </xf>
    <xf numFmtId="0" fontId="40" fillId="0" borderId="17" xfId="0" applyFont="1" applyBorder="1" applyAlignment="1">
      <alignment horizontal="left" vertical="center" wrapText="1"/>
    </xf>
    <xf numFmtId="0" fontId="40" fillId="0" borderId="18" xfId="0" applyFont="1" applyBorder="1" applyAlignment="1">
      <alignment horizontal="left" vertical="center" wrapText="1"/>
    </xf>
    <xf numFmtId="0" fontId="40" fillId="0" borderId="15" xfId="0" applyFont="1" applyBorder="1" applyAlignment="1">
      <alignment horizontal="left" vertical="center" wrapText="1"/>
    </xf>
    <xf numFmtId="0" fontId="40" fillId="0" borderId="27" xfId="0" applyFont="1" applyBorder="1" applyAlignment="1">
      <alignment horizontal="left" vertical="center" wrapText="1"/>
    </xf>
    <xf numFmtId="0" fontId="40" fillId="0" borderId="0" xfId="0" applyFont="1" applyBorder="1" applyAlignment="1">
      <alignment horizontal="left" vertical="center" wrapText="1"/>
    </xf>
    <xf numFmtId="0" fontId="40" fillId="0" borderId="23" xfId="0" applyFont="1" applyBorder="1" applyAlignment="1">
      <alignment horizontal="left" vertical="center" wrapText="1"/>
    </xf>
    <xf numFmtId="0" fontId="43" fillId="17" borderId="65" xfId="0" applyFont="1" applyFill="1" applyBorder="1" applyAlignment="1">
      <alignment horizontal="center" vertical="center" wrapText="1"/>
    </xf>
    <xf numFmtId="0" fontId="43" fillId="17" borderId="37" xfId="0" applyFont="1" applyFill="1" applyBorder="1" applyAlignment="1">
      <alignment horizontal="center" vertical="center" wrapText="1"/>
    </xf>
    <xf numFmtId="0" fontId="43" fillId="17" borderId="45" xfId="0" applyFont="1" applyFill="1" applyBorder="1" applyAlignment="1">
      <alignment horizontal="center" vertical="center" wrapText="1"/>
    </xf>
    <xf numFmtId="0" fontId="40" fillId="8" borderId="68" xfId="0" applyFont="1" applyFill="1" applyBorder="1" applyAlignment="1">
      <alignment horizontal="left" vertical="center"/>
    </xf>
    <xf numFmtId="0" fontId="40" fillId="8" borderId="69" xfId="0" applyFont="1" applyFill="1" applyBorder="1" applyAlignment="1">
      <alignment horizontal="left" vertical="center"/>
    </xf>
    <xf numFmtId="0" fontId="40" fillId="8" borderId="70" xfId="0" applyFont="1" applyFill="1" applyBorder="1" applyAlignment="1">
      <alignment horizontal="left" vertical="center"/>
    </xf>
    <xf numFmtId="0" fontId="40" fillId="8" borderId="59" xfId="0" applyFont="1" applyFill="1" applyBorder="1" applyAlignment="1">
      <alignment horizontal="left" vertical="center" wrapText="1"/>
    </xf>
    <xf numFmtId="0" fontId="40" fillId="8" borderId="71" xfId="0" applyFont="1" applyFill="1" applyBorder="1" applyAlignment="1">
      <alignment horizontal="left" vertical="center" wrapText="1"/>
    </xf>
    <xf numFmtId="0" fontId="40" fillId="8" borderId="72" xfId="0" applyFont="1" applyFill="1" applyBorder="1" applyAlignment="1">
      <alignment horizontal="left" vertical="center" wrapText="1"/>
    </xf>
    <xf numFmtId="0" fontId="40" fillId="8" borderId="47" xfId="0" applyFont="1" applyFill="1" applyBorder="1" applyAlignment="1">
      <alignment horizontal="left" vertical="center" wrapText="1"/>
    </xf>
    <xf numFmtId="0" fontId="40" fillId="8" borderId="7" xfId="0" applyFont="1" applyFill="1" applyBorder="1" applyAlignment="1">
      <alignment horizontal="left" vertical="center" wrapText="1"/>
    </xf>
    <xf numFmtId="0" fontId="40" fillId="8" borderId="41" xfId="0" applyFont="1" applyFill="1" applyBorder="1" applyAlignment="1">
      <alignment horizontal="left" vertical="center" wrapText="1"/>
    </xf>
    <xf numFmtId="0" fontId="40" fillId="8" borderId="60" xfId="0" applyFont="1" applyFill="1" applyBorder="1" applyAlignment="1">
      <alignment horizontal="left" vertical="center" wrapText="1"/>
    </xf>
    <xf numFmtId="0" fontId="40" fillId="8" borderId="58" xfId="0" applyFont="1" applyFill="1" applyBorder="1" applyAlignment="1">
      <alignment horizontal="left" vertical="center" wrapText="1"/>
    </xf>
    <xf numFmtId="0" fontId="40" fillId="8" borderId="42" xfId="0" applyFont="1" applyFill="1" applyBorder="1" applyAlignment="1">
      <alignment horizontal="left" vertical="center" wrapText="1"/>
    </xf>
    <xf numFmtId="0" fontId="40" fillId="8" borderId="71" xfId="0" applyFont="1" applyFill="1" applyBorder="1" applyAlignment="1">
      <alignment horizontal="left" vertical="center"/>
    </xf>
    <xf numFmtId="0" fontId="40" fillId="8" borderId="72" xfId="0" applyFont="1" applyFill="1" applyBorder="1" applyAlignment="1">
      <alignment horizontal="left" vertical="center"/>
    </xf>
    <xf numFmtId="0" fontId="40" fillId="8" borderId="7" xfId="0" applyFont="1" applyFill="1" applyBorder="1" applyAlignment="1">
      <alignment horizontal="left" vertical="center"/>
    </xf>
    <xf numFmtId="0" fontId="40" fillId="8" borderId="41" xfId="0" applyFont="1" applyFill="1" applyBorder="1" applyAlignment="1">
      <alignment horizontal="left" vertical="center"/>
    </xf>
    <xf numFmtId="0" fontId="40" fillId="8" borderId="47" xfId="0" applyFont="1" applyFill="1" applyBorder="1" applyAlignment="1">
      <alignment horizontal="left" vertical="center"/>
    </xf>
    <xf numFmtId="0" fontId="40" fillId="8" borderId="60" xfId="0" applyFont="1" applyFill="1" applyBorder="1" applyAlignment="1">
      <alignment horizontal="left" vertical="center"/>
    </xf>
    <xf numFmtId="0" fontId="40" fillId="8" borderId="58" xfId="0" applyFont="1" applyFill="1" applyBorder="1" applyAlignment="1">
      <alignment horizontal="left" vertical="center"/>
    </xf>
    <xf numFmtId="0" fontId="40" fillId="8" borderId="42" xfId="0" applyFont="1" applyFill="1" applyBorder="1" applyAlignment="1">
      <alignment horizontal="left" vertical="center"/>
    </xf>
    <xf numFmtId="0" fontId="22" fillId="11" borderId="59" xfId="0" applyFont="1" applyFill="1" applyBorder="1" applyAlignment="1">
      <alignment horizontal="center" vertical="center" wrapText="1"/>
    </xf>
    <xf numFmtId="0" fontId="22" fillId="11" borderId="71" xfId="0" applyFont="1" applyFill="1" applyBorder="1" applyAlignment="1">
      <alignment horizontal="center" vertical="center" wrapText="1"/>
    </xf>
    <xf numFmtId="0" fontId="22" fillId="11" borderId="72" xfId="0" applyFont="1" applyFill="1" applyBorder="1" applyAlignment="1">
      <alignment horizontal="center" vertical="center" wrapText="1"/>
    </xf>
    <xf numFmtId="0" fontId="22" fillId="11" borderId="47" xfId="0" applyFont="1" applyFill="1" applyBorder="1" applyAlignment="1">
      <alignment horizontal="center" vertical="center" wrapText="1"/>
    </xf>
    <xf numFmtId="0" fontId="22" fillId="11" borderId="7" xfId="0" applyFont="1" applyFill="1" applyBorder="1" applyAlignment="1">
      <alignment horizontal="center" vertical="center" wrapText="1"/>
    </xf>
    <xf numFmtId="0" fontId="22" fillId="11" borderId="41" xfId="0" applyFont="1" applyFill="1" applyBorder="1" applyAlignment="1">
      <alignment horizontal="center" vertical="center" wrapText="1"/>
    </xf>
    <xf numFmtId="0" fontId="22" fillId="11" borderId="60" xfId="0" applyFont="1" applyFill="1" applyBorder="1" applyAlignment="1">
      <alignment horizontal="center" vertical="center" wrapText="1"/>
    </xf>
    <xf numFmtId="0" fontId="22" fillId="11" borderId="58" xfId="0" applyFont="1" applyFill="1" applyBorder="1" applyAlignment="1">
      <alignment horizontal="center" vertical="center" wrapText="1"/>
    </xf>
    <xf numFmtId="0" fontId="22" fillId="11" borderId="42" xfId="0" applyFont="1" applyFill="1" applyBorder="1" applyAlignment="1">
      <alignment horizontal="center" vertical="center" wrapText="1"/>
    </xf>
    <xf numFmtId="15" fontId="22" fillId="15" borderId="8" xfId="0" applyNumberFormat="1" applyFont="1" applyFill="1" applyBorder="1" applyAlignment="1" applyProtection="1">
      <alignment horizontal="center" vertical="center" wrapText="1"/>
      <protection locked="0"/>
    </xf>
    <xf numFmtId="15" fontId="22" fillId="15" borderId="9" xfId="0" applyNumberFormat="1" applyFont="1" applyFill="1" applyBorder="1" applyAlignment="1" applyProtection="1">
      <alignment horizontal="center" vertical="center" wrapText="1"/>
      <protection locked="0"/>
    </xf>
    <xf numFmtId="15" fontId="22" fillId="15" borderId="11" xfId="0" applyNumberFormat="1" applyFont="1" applyFill="1" applyBorder="1" applyAlignment="1" applyProtection="1">
      <alignment horizontal="center" vertical="center" wrapText="1"/>
      <protection locked="0"/>
    </xf>
    <xf numFmtId="0" fontId="22" fillId="15" borderId="8" xfId="0" applyFont="1" applyFill="1" applyBorder="1" applyAlignment="1" applyProtection="1">
      <alignment horizontal="center" vertical="center" wrapText="1"/>
      <protection locked="0"/>
    </xf>
    <xf numFmtId="0" fontId="22" fillId="15" borderId="9" xfId="0" applyFont="1" applyFill="1" applyBorder="1" applyAlignment="1" applyProtection="1">
      <alignment horizontal="center" vertical="center" wrapText="1"/>
      <protection locked="0"/>
    </xf>
    <xf numFmtId="0" fontId="22" fillId="15" borderId="11" xfId="0" applyFont="1" applyFill="1" applyBorder="1" applyAlignment="1" applyProtection="1">
      <alignment horizontal="center" vertical="center" wrapText="1"/>
      <protection locked="0"/>
    </xf>
    <xf numFmtId="0" fontId="40" fillId="0" borderId="67" xfId="0" applyFont="1" applyBorder="1" applyAlignment="1">
      <alignment horizontal="justify" vertical="center" wrapText="1"/>
    </xf>
    <xf numFmtId="0" fontId="43" fillId="17" borderId="39" xfId="0" applyFont="1" applyFill="1" applyBorder="1" applyAlignment="1">
      <alignment horizontal="center" vertical="center" wrapText="1"/>
    </xf>
    <xf numFmtId="0" fontId="43" fillId="17" borderId="50" xfId="0" applyFont="1" applyFill="1" applyBorder="1" applyAlignment="1">
      <alignment horizontal="center" vertical="center" wrapText="1"/>
    </xf>
    <xf numFmtId="0" fontId="40" fillId="0" borderId="64" xfId="0" applyFont="1" applyBorder="1" applyAlignment="1">
      <alignment horizontal="justify" vertical="center" wrapText="1"/>
    </xf>
    <xf numFmtId="0" fontId="43" fillId="17" borderId="63" xfId="0" applyFont="1" applyFill="1" applyBorder="1" applyAlignment="1">
      <alignment horizontal="center" vertical="center" wrapText="1"/>
    </xf>
    <xf numFmtId="0" fontId="43" fillId="17" borderId="38" xfId="0" applyFont="1" applyFill="1" applyBorder="1" applyAlignment="1">
      <alignment horizontal="center" vertical="center" wrapText="1"/>
    </xf>
    <xf numFmtId="0" fontId="43" fillId="17" borderId="67" xfId="0" applyFont="1" applyFill="1" applyBorder="1" applyAlignment="1">
      <alignment horizontal="center" vertical="center" wrapText="1"/>
    </xf>
    <xf numFmtId="0" fontId="22" fillId="23" borderId="8" xfId="0" applyFont="1" applyFill="1" applyBorder="1" applyAlignment="1" applyProtection="1">
      <alignment horizontal="center" vertical="center" wrapText="1"/>
      <protection locked="0"/>
    </xf>
    <xf numFmtId="0" fontId="22" fillId="23" borderId="9" xfId="0" applyFont="1" applyFill="1" applyBorder="1" applyAlignment="1" applyProtection="1">
      <alignment horizontal="center" vertical="center" wrapText="1"/>
      <protection locked="0"/>
    </xf>
    <xf numFmtId="0" fontId="22" fillId="23" borderId="11" xfId="0" applyFont="1" applyFill="1" applyBorder="1" applyAlignment="1" applyProtection="1">
      <alignment horizontal="center" vertical="center" wrapText="1"/>
      <protection locked="0"/>
    </xf>
    <xf numFmtId="0" fontId="40" fillId="8" borderId="17" xfId="0" applyFont="1" applyFill="1" applyBorder="1" applyAlignment="1">
      <alignment vertical="center" wrapText="1"/>
    </xf>
    <xf numFmtId="0" fontId="40" fillId="8" borderId="18" xfId="0" applyFont="1" applyFill="1" applyBorder="1" applyAlignment="1">
      <alignment vertical="center" wrapText="1"/>
    </xf>
    <xf numFmtId="0" fontId="40" fillId="8" borderId="15" xfId="0" applyFont="1" applyFill="1" applyBorder="1" applyAlignment="1">
      <alignment vertical="center" wrapText="1"/>
    </xf>
    <xf numFmtId="0" fontId="40" fillId="8" borderId="12" xfId="0" applyFont="1" applyFill="1" applyBorder="1" applyAlignment="1">
      <alignment vertical="center" wrapText="1"/>
    </xf>
    <xf numFmtId="0" fontId="40" fillId="8" borderId="14" xfId="0" applyFont="1" applyFill="1" applyBorder="1" applyAlignment="1">
      <alignment vertical="center" wrapText="1"/>
    </xf>
    <xf numFmtId="0" fontId="40" fillId="8" borderId="16" xfId="0" applyFont="1" applyFill="1" applyBorder="1" applyAlignment="1">
      <alignment vertical="center" wrapText="1"/>
    </xf>
    <xf numFmtId="0" fontId="22" fillId="17" borderId="17" xfId="0" applyFont="1" applyFill="1" applyBorder="1" applyAlignment="1" applyProtection="1">
      <alignment horizontal="center" vertical="center" wrapText="1"/>
      <protection locked="0"/>
    </xf>
    <xf numFmtId="0" fontId="22" fillId="17" borderId="18" xfId="0" applyFont="1" applyFill="1" applyBorder="1" applyAlignment="1" applyProtection="1">
      <alignment horizontal="center" vertical="center" wrapText="1"/>
      <protection locked="0"/>
    </xf>
    <xf numFmtId="0" fontId="22" fillId="17" borderId="15" xfId="0" applyFont="1" applyFill="1" applyBorder="1" applyAlignment="1" applyProtection="1">
      <alignment horizontal="center" vertical="center" wrapText="1"/>
      <protection locked="0"/>
    </xf>
    <xf numFmtId="0" fontId="22" fillId="17" borderId="27" xfId="0" applyFont="1" applyFill="1" applyBorder="1" applyAlignment="1" applyProtection="1">
      <alignment horizontal="center" vertical="center" wrapText="1"/>
      <protection locked="0"/>
    </xf>
    <xf numFmtId="0" fontId="22" fillId="17" borderId="0" xfId="0" applyFont="1" applyFill="1" applyBorder="1" applyAlignment="1" applyProtection="1">
      <alignment horizontal="center" vertical="center" wrapText="1"/>
      <protection locked="0"/>
    </xf>
    <xf numFmtId="0" fontId="22" fillId="17" borderId="23" xfId="0" applyFont="1" applyFill="1" applyBorder="1" applyAlignment="1" applyProtection="1">
      <alignment horizontal="center" vertical="center" wrapText="1"/>
      <protection locked="0"/>
    </xf>
    <xf numFmtId="0" fontId="22" fillId="17" borderId="12" xfId="0" applyFont="1" applyFill="1" applyBorder="1" applyAlignment="1" applyProtection="1">
      <alignment horizontal="center" vertical="center" wrapText="1"/>
      <protection locked="0"/>
    </xf>
    <xf numFmtId="0" fontId="22" fillId="17" borderId="14" xfId="0" applyFont="1" applyFill="1" applyBorder="1" applyAlignment="1" applyProtection="1">
      <alignment horizontal="center" vertical="center" wrapText="1"/>
      <protection locked="0"/>
    </xf>
    <xf numFmtId="0" fontId="22" fillId="17" borderId="16" xfId="0" applyFont="1" applyFill="1" applyBorder="1" applyAlignment="1" applyProtection="1">
      <alignment horizontal="center" vertical="center" wrapText="1"/>
      <protection locked="0"/>
    </xf>
    <xf numFmtId="0" fontId="25" fillId="17" borderId="8" xfId="0" applyFont="1" applyFill="1" applyBorder="1" applyAlignment="1">
      <alignment horizontal="center" vertical="center" wrapText="1"/>
    </xf>
    <xf numFmtId="0" fontId="25" fillId="17" borderId="9" xfId="0" applyFont="1" applyFill="1" applyBorder="1" applyAlignment="1">
      <alignment horizontal="center" vertical="center" wrapText="1"/>
    </xf>
    <xf numFmtId="0" fontId="25" fillId="17" borderId="11" xfId="0" applyFont="1" applyFill="1" applyBorder="1" applyAlignment="1">
      <alignment horizontal="center" vertical="center" wrapText="1"/>
    </xf>
    <xf numFmtId="0" fontId="42" fillId="8" borderId="0" xfId="0" applyFont="1" applyFill="1" applyBorder="1" applyAlignment="1">
      <alignment horizontal="justify" vertical="center" wrapText="1"/>
    </xf>
    <xf numFmtId="0" fontId="42" fillId="8" borderId="23" xfId="0" applyFont="1" applyFill="1" applyBorder="1" applyAlignment="1">
      <alignment horizontal="justify" vertical="center" wrapText="1"/>
    </xf>
    <xf numFmtId="0" fontId="41" fillId="24" borderId="17" xfId="0" applyFont="1" applyFill="1" applyBorder="1" applyAlignment="1">
      <alignment horizontal="center" vertical="center" wrapText="1"/>
    </xf>
    <xf numFmtId="0" fontId="41" fillId="24" borderId="18" xfId="0" applyFont="1" applyFill="1" applyBorder="1" applyAlignment="1">
      <alignment horizontal="center" vertical="center" wrapText="1"/>
    </xf>
    <xf numFmtId="0" fontId="41" fillId="24" borderId="15" xfId="0" applyFont="1" applyFill="1" applyBorder="1" applyAlignment="1">
      <alignment horizontal="center" vertical="center" wrapText="1"/>
    </xf>
    <xf numFmtId="0" fontId="42" fillId="8" borderId="27" xfId="0" applyFont="1" applyFill="1" applyBorder="1" applyAlignment="1">
      <alignment horizontal="justify" vertical="center" wrapText="1"/>
    </xf>
    <xf numFmtId="0" fontId="40" fillId="8" borderId="0" xfId="0" applyFont="1" applyFill="1" applyAlignment="1">
      <alignment horizontal="left" vertical="center" wrapText="1"/>
    </xf>
    <xf numFmtId="0" fontId="40" fillId="8" borderId="8" xfId="0" applyFont="1" applyFill="1" applyBorder="1" applyAlignment="1">
      <alignment horizontal="left" vertical="center" wrapText="1"/>
    </xf>
    <xf numFmtId="0" fontId="40" fillId="8" borderId="9" xfId="0" applyFont="1" applyFill="1" applyBorder="1" applyAlignment="1">
      <alignment horizontal="left" vertical="center" wrapText="1"/>
    </xf>
    <xf numFmtId="0" fontId="40" fillId="8" borderId="11" xfId="0" applyFont="1" applyFill="1" applyBorder="1" applyAlignment="1">
      <alignment horizontal="left" vertical="center" wrapText="1"/>
    </xf>
    <xf numFmtId="0" fontId="22" fillId="23" borderId="17" xfId="0" applyFont="1" applyFill="1" applyBorder="1" applyAlignment="1" applyProtection="1">
      <alignment horizontal="center" vertical="center" wrapText="1"/>
      <protection locked="0"/>
    </xf>
    <xf numFmtId="0" fontId="22" fillId="23" borderId="18" xfId="0" applyFont="1" applyFill="1" applyBorder="1" applyAlignment="1" applyProtection="1">
      <alignment horizontal="center" vertical="center" wrapText="1"/>
      <protection locked="0"/>
    </xf>
    <xf numFmtId="0" fontId="22" fillId="23" borderId="15" xfId="0" applyFont="1" applyFill="1" applyBorder="1" applyAlignment="1" applyProtection="1">
      <alignment horizontal="center" vertical="center" wrapText="1"/>
      <protection locked="0"/>
    </xf>
    <xf numFmtId="0" fontId="22" fillId="23" borderId="27" xfId="0" applyFont="1" applyFill="1" applyBorder="1" applyAlignment="1" applyProtection="1">
      <alignment horizontal="center" vertical="center" wrapText="1"/>
      <protection locked="0"/>
    </xf>
    <xf numFmtId="0" fontId="22" fillId="23" borderId="0" xfId="0" applyFont="1" applyFill="1" applyBorder="1" applyAlignment="1" applyProtection="1">
      <alignment horizontal="center" vertical="center" wrapText="1"/>
      <protection locked="0"/>
    </xf>
    <xf numFmtId="0" fontId="22" fillId="23" borderId="23" xfId="0" applyFont="1" applyFill="1" applyBorder="1" applyAlignment="1" applyProtection="1">
      <alignment horizontal="center" vertical="center" wrapText="1"/>
      <protection locked="0"/>
    </xf>
    <xf numFmtId="0" fontId="22" fillId="23" borderId="12" xfId="0" applyFont="1" applyFill="1" applyBorder="1" applyAlignment="1" applyProtection="1">
      <alignment horizontal="center" vertical="center" wrapText="1"/>
      <protection locked="0"/>
    </xf>
    <xf numFmtId="0" fontId="22" fillId="23" borderId="14" xfId="0" applyFont="1" applyFill="1" applyBorder="1" applyAlignment="1" applyProtection="1">
      <alignment horizontal="center" vertical="center" wrapText="1"/>
      <protection locked="0"/>
    </xf>
    <xf numFmtId="0" fontId="22" fillId="23" borderId="16" xfId="0" applyFont="1" applyFill="1" applyBorder="1" applyAlignment="1" applyProtection="1">
      <alignment horizontal="center" vertical="center" wrapText="1"/>
      <protection locked="0"/>
    </xf>
    <xf numFmtId="0" fontId="40" fillId="8" borderId="8" xfId="0" applyFont="1" applyFill="1" applyBorder="1" applyAlignment="1">
      <alignment horizontal="left" vertical="center"/>
    </xf>
    <xf numFmtId="0" fontId="40" fillId="8" borderId="9" xfId="0" applyFont="1" applyFill="1" applyBorder="1" applyAlignment="1">
      <alignment horizontal="left" vertical="center"/>
    </xf>
    <xf numFmtId="0" fontId="40" fillId="8" borderId="11" xfId="0" applyFont="1" applyFill="1" applyBorder="1" applyAlignment="1">
      <alignment horizontal="left" vertical="center"/>
    </xf>
    <xf numFmtId="0" fontId="42" fillId="28" borderId="39" xfId="0" applyFont="1" applyFill="1" applyBorder="1" applyAlignment="1">
      <alignment vertical="center" wrapText="1"/>
    </xf>
    <xf numFmtId="0" fontId="42" fillId="28" borderId="50" xfId="0" applyFont="1" applyFill="1" applyBorder="1" applyAlignment="1">
      <alignment vertical="center" wrapText="1"/>
    </xf>
    <xf numFmtId="0" fontId="45" fillId="25" borderId="0" xfId="0" applyFont="1" applyFill="1" applyBorder="1" applyAlignment="1" applyProtection="1">
      <alignment horizontal="center" vertical="center" wrapText="1"/>
      <protection locked="0"/>
    </xf>
    <xf numFmtId="0" fontId="45" fillId="27" borderId="0" xfId="0" applyFont="1" applyFill="1" applyBorder="1" applyAlignment="1">
      <alignment horizontal="center" vertical="center" wrapText="1"/>
    </xf>
    <xf numFmtId="0" fontId="22" fillId="10" borderId="8" xfId="0" applyFont="1" applyFill="1" applyBorder="1" applyAlignment="1" applyProtection="1">
      <alignment horizontal="center" vertical="center" wrapText="1"/>
      <protection locked="0"/>
    </xf>
    <xf numFmtId="0" fontId="22" fillId="10" borderId="9" xfId="0" applyFont="1" applyFill="1" applyBorder="1" applyAlignment="1" applyProtection="1">
      <alignment horizontal="center" vertical="center" wrapText="1"/>
      <protection locked="0"/>
    </xf>
    <xf numFmtId="0" fontId="22" fillId="10" borderId="11" xfId="0" applyFont="1" applyFill="1" applyBorder="1" applyAlignment="1" applyProtection="1">
      <alignment horizontal="center" vertical="center" wrapText="1"/>
      <protection locked="0"/>
    </xf>
    <xf numFmtId="0" fontId="22" fillId="13" borderId="17" xfId="0" applyFont="1" applyFill="1" applyBorder="1" applyAlignment="1" applyProtection="1">
      <alignment horizontal="center" vertical="center" wrapText="1"/>
      <protection locked="0"/>
    </xf>
    <xf numFmtId="0" fontId="22" fillId="13" borderId="18" xfId="0" applyFont="1" applyFill="1" applyBorder="1" applyAlignment="1" applyProtection="1">
      <alignment horizontal="center" vertical="center" wrapText="1"/>
      <protection locked="0"/>
    </xf>
    <xf numFmtId="0" fontId="22" fillId="13" borderId="15" xfId="0" applyFont="1" applyFill="1" applyBorder="1" applyAlignment="1" applyProtection="1">
      <alignment horizontal="center" vertical="center" wrapText="1"/>
      <protection locked="0"/>
    </xf>
    <xf numFmtId="0" fontId="22" fillId="13" borderId="27" xfId="0" applyFont="1" applyFill="1" applyBorder="1" applyAlignment="1" applyProtection="1">
      <alignment horizontal="center" vertical="center" wrapText="1"/>
      <protection locked="0"/>
    </xf>
    <xf numFmtId="0" fontId="22" fillId="13" borderId="0" xfId="0" applyFont="1" applyFill="1" applyBorder="1" applyAlignment="1" applyProtection="1">
      <alignment horizontal="center" vertical="center" wrapText="1"/>
      <protection locked="0"/>
    </xf>
    <xf numFmtId="0" fontId="22" fillId="13" borderId="23" xfId="0" applyFont="1" applyFill="1" applyBorder="1" applyAlignment="1" applyProtection="1">
      <alignment horizontal="center" vertical="center" wrapText="1"/>
      <protection locked="0"/>
    </xf>
    <xf numFmtId="0" fontId="22" fillId="13" borderId="12" xfId="0" applyFont="1" applyFill="1" applyBorder="1" applyAlignment="1" applyProtection="1">
      <alignment horizontal="center" vertical="center" wrapText="1"/>
      <protection locked="0"/>
    </xf>
    <xf numFmtId="0" fontId="22" fillId="13" borderId="14" xfId="0" applyFont="1" applyFill="1" applyBorder="1" applyAlignment="1" applyProtection="1">
      <alignment horizontal="center" vertical="center" wrapText="1"/>
      <protection locked="0"/>
    </xf>
    <xf numFmtId="0" fontId="22" fillId="13" borderId="16" xfId="0" applyFont="1" applyFill="1" applyBorder="1" applyAlignment="1" applyProtection="1">
      <alignment horizontal="center" vertical="center" wrapText="1"/>
      <protection locked="0"/>
    </xf>
    <xf numFmtId="0" fontId="22" fillId="15" borderId="17" xfId="0" applyFont="1" applyFill="1" applyBorder="1" applyAlignment="1" applyProtection="1">
      <alignment horizontal="center" vertical="center" wrapText="1"/>
      <protection locked="0"/>
    </xf>
    <xf numFmtId="0" fontId="22" fillId="15" borderId="18" xfId="0" applyFont="1" applyFill="1" applyBorder="1" applyAlignment="1" applyProtection="1">
      <alignment horizontal="center" vertical="center" wrapText="1"/>
      <protection locked="0"/>
    </xf>
    <xf numFmtId="0" fontId="22" fillId="15" borderId="15" xfId="0" applyFont="1" applyFill="1" applyBorder="1" applyAlignment="1" applyProtection="1">
      <alignment horizontal="center" vertical="center" wrapText="1"/>
      <protection locked="0"/>
    </xf>
    <xf numFmtId="0" fontId="22" fillId="15" borderId="27" xfId="0" applyFont="1" applyFill="1" applyBorder="1" applyAlignment="1" applyProtection="1">
      <alignment horizontal="center" vertical="center" wrapText="1"/>
      <protection locked="0"/>
    </xf>
    <xf numFmtId="0" fontId="22" fillId="15" borderId="0" xfId="0" applyFont="1" applyFill="1" applyBorder="1" applyAlignment="1" applyProtection="1">
      <alignment horizontal="center" vertical="center" wrapText="1"/>
      <protection locked="0"/>
    </xf>
    <xf numFmtId="0" fontId="22" fillId="15" borderId="23" xfId="0" applyFont="1" applyFill="1" applyBorder="1" applyAlignment="1" applyProtection="1">
      <alignment horizontal="center" vertical="center" wrapText="1"/>
      <protection locked="0"/>
    </xf>
    <xf numFmtId="0" fontId="22" fillId="15" borderId="12" xfId="0" applyFont="1" applyFill="1" applyBorder="1" applyAlignment="1" applyProtection="1">
      <alignment horizontal="center" vertical="center" wrapText="1"/>
      <protection locked="0"/>
    </xf>
    <xf numFmtId="0" fontId="22" fillId="15" borderId="14" xfId="0" applyFont="1" applyFill="1" applyBorder="1" applyAlignment="1" applyProtection="1">
      <alignment horizontal="center" vertical="center" wrapText="1"/>
      <protection locked="0"/>
    </xf>
    <xf numFmtId="0" fontId="22" fillId="15" borderId="16" xfId="0" applyFont="1" applyFill="1" applyBorder="1" applyAlignment="1" applyProtection="1">
      <alignment horizontal="center" vertical="center" wrapText="1"/>
      <protection locked="0"/>
    </xf>
    <xf numFmtId="0" fontId="42" fillId="8" borderId="27" xfId="0" applyFont="1" applyFill="1" applyBorder="1" applyAlignment="1">
      <alignment horizontal="left" vertical="center" wrapText="1"/>
    </xf>
    <xf numFmtId="0" fontId="42" fillId="8" borderId="0" xfId="0" applyFont="1" applyFill="1" applyBorder="1" applyAlignment="1">
      <alignment horizontal="left" vertical="center" wrapText="1"/>
    </xf>
    <xf numFmtId="0" fontId="42" fillId="8" borderId="23" xfId="0" applyFont="1" applyFill="1" applyBorder="1" applyAlignment="1">
      <alignment horizontal="left" vertical="center" wrapText="1"/>
    </xf>
    <xf numFmtId="0" fontId="25" fillId="23" borderId="68" xfId="0" applyFont="1" applyFill="1" applyBorder="1" applyAlignment="1">
      <alignment horizontal="center" vertical="center" wrapText="1"/>
    </xf>
    <xf numFmtId="0" fontId="25" fillId="23" borderId="69" xfId="0" applyFont="1" applyFill="1" applyBorder="1" applyAlignment="1">
      <alignment horizontal="center" vertical="center" wrapText="1"/>
    </xf>
    <xf numFmtId="0" fontId="25" fillId="23" borderId="70" xfId="0" applyFont="1" applyFill="1" applyBorder="1" applyAlignment="1">
      <alignment horizontal="center" vertical="center" wrapText="1"/>
    </xf>
    <xf numFmtId="0" fontId="41" fillId="24" borderId="6" xfId="0" applyFont="1" applyFill="1" applyBorder="1" applyAlignment="1">
      <alignment horizontal="center" vertical="center" wrapText="1"/>
    </xf>
    <xf numFmtId="0" fontId="41" fillId="24" borderId="32" xfId="0" applyFont="1" applyFill="1" applyBorder="1" applyAlignment="1">
      <alignment horizontal="center" vertical="center" wrapText="1"/>
    </xf>
    <xf numFmtId="0" fontId="42" fillId="28" borderId="1" xfId="0" applyFont="1" applyFill="1" applyBorder="1" applyAlignment="1">
      <alignment vertical="center" wrapText="1"/>
    </xf>
    <xf numFmtId="0" fontId="42" fillId="28" borderId="13" xfId="0" applyFont="1" applyFill="1" applyBorder="1" applyAlignment="1">
      <alignment vertical="center" wrapText="1"/>
    </xf>
    <xf numFmtId="49" fontId="22" fillId="23" borderId="8" xfId="0" applyNumberFormat="1" applyFont="1" applyFill="1" applyBorder="1" applyAlignment="1" applyProtection="1">
      <alignment horizontal="center" vertical="center" wrapText="1"/>
      <protection locked="0"/>
    </xf>
    <xf numFmtId="49" fontId="22" fillId="23" borderId="9" xfId="0" applyNumberFormat="1" applyFont="1" applyFill="1" applyBorder="1" applyAlignment="1" applyProtection="1">
      <alignment horizontal="center" vertical="center" wrapText="1"/>
      <protection locked="0"/>
    </xf>
    <xf numFmtId="49" fontId="22" fillId="23" borderId="11" xfId="0" applyNumberFormat="1" applyFont="1" applyFill="1" applyBorder="1" applyAlignment="1" applyProtection="1">
      <alignment horizontal="center" vertical="center" wrapText="1"/>
      <protection locked="0"/>
    </xf>
    <xf numFmtId="0" fontId="8" fillId="7" borderId="3"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15" fillId="0" borderId="0" xfId="0" applyFont="1" applyAlignment="1">
      <alignment horizontal="center" vertical="center"/>
    </xf>
    <xf numFmtId="0" fontId="0" fillId="9" borderId="0" xfId="0" applyFill="1" applyAlignment="1">
      <alignment horizontal="center" vertical="center"/>
    </xf>
    <xf numFmtId="0" fontId="36" fillId="21" borderId="0" xfId="0" applyFont="1" applyFill="1" applyAlignment="1">
      <alignment horizontal="center" vertical="center"/>
    </xf>
    <xf numFmtId="0" fontId="35" fillId="21" borderId="0" xfId="0" applyFont="1" applyFill="1" applyAlignment="1">
      <alignment horizontal="center" vertical="center" wrapText="1"/>
    </xf>
  </cellXfs>
  <cellStyles count="8">
    <cellStyle name="Hipervínculo" xfId="2" builtinId="8" hidden="1"/>
    <cellStyle name="Hipervínculo visitado" xfId="3" builtinId="9" hidden="1"/>
    <cellStyle name="Normal" xfId="0" builtinId="0"/>
    <cellStyle name="Normal 2" xfId="1" xr:uid="{00000000-0005-0000-0000-000003000000}"/>
    <cellStyle name="Normal 3" xfId="4" xr:uid="{00000000-0005-0000-0000-000004000000}"/>
    <cellStyle name="Normal 4" xfId="6" xr:uid="{00000000-0005-0000-0000-000005000000}"/>
    <cellStyle name="Normal 5" xfId="5" xr:uid="{00000000-0005-0000-0000-000006000000}"/>
    <cellStyle name="Porcentaje 2" xfId="7" xr:uid="{00000000-0005-0000-0000-000007000000}"/>
  </cellStyles>
  <dxfs count="145">
    <dxf>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alignment vertical="center" textRotation="0" indent="0" justifyLastLine="0" shrinkToFit="0" readingOrder="0"/>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auto="1"/>
        </top>
        <bottom style="thin">
          <color auto="1"/>
        </bottom>
      </border>
      <protection locked="1" hidden="0"/>
    </dxf>
    <dxf>
      <alignment vertical="center" textRotation="0" indent="0" justifyLastLine="0" shrinkToFit="0" readingOrder="0"/>
    </dxf>
    <dxf>
      <border outline="0">
        <left style="thin">
          <color auto="1"/>
        </left>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1" indent="0" justifyLastLine="0" shrinkToFit="0" readingOrder="0"/>
      <protection locked="1" hidden="0"/>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dxf>
    <dxf>
      <font>
        <color auto="1"/>
      </font>
      <fill>
        <patternFill>
          <bgColor theme="9" tint="0.39994506668294322"/>
        </patternFill>
      </fill>
    </dxf>
    <dxf>
      <fill>
        <patternFill>
          <bgColor rgb="FFFF0000"/>
        </patternFill>
      </fill>
    </dxf>
    <dxf>
      <fill>
        <patternFill>
          <bgColor rgb="FFFFFF00"/>
        </patternFill>
      </fill>
    </dxf>
    <dxf>
      <fill>
        <patternFill>
          <bgColor rgb="FF92D050"/>
        </patternFill>
      </fill>
    </dxf>
    <dxf>
      <fill>
        <patternFill>
          <bgColor rgb="FFFFC000"/>
        </patternFill>
      </fill>
    </dxf>
    <dxf>
      <font>
        <color auto="1"/>
      </font>
      <fill>
        <patternFill>
          <bgColor theme="9" tint="0.39994506668294322"/>
        </patternFill>
      </fill>
    </dxf>
    <dxf>
      <fill>
        <patternFill>
          <bgColor rgb="FFFF0000"/>
        </patternFill>
      </fill>
    </dxf>
    <dxf>
      <fill>
        <patternFill>
          <bgColor rgb="FFFFFF00"/>
        </patternFill>
      </fill>
    </dxf>
    <dxf>
      <fill>
        <patternFill>
          <bgColor rgb="FF92D050"/>
        </patternFill>
      </fill>
    </dxf>
    <dxf>
      <fill>
        <patternFill>
          <bgColor rgb="FFFFC000"/>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ont>
        <color auto="1"/>
      </font>
      <fill>
        <patternFill>
          <bgColor theme="9" tint="0.39994506668294322"/>
        </patternFill>
      </fill>
    </dxf>
    <dxf>
      <font>
        <color auto="1"/>
      </font>
      <fill>
        <patternFill>
          <bgColor theme="9" tint="0.39994506668294322"/>
        </patternFill>
      </fill>
    </dxf>
    <dxf>
      <font>
        <color auto="1"/>
      </font>
      <fill>
        <patternFill>
          <bgColor theme="9" tint="0.39994506668294322"/>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s>
  <tableStyles count="0" defaultTableStyle="TableStyleMedium9" defaultPivotStyle="PivotStyleLight16"/>
  <colors>
    <mruColors>
      <color rgb="FFFFFFCC"/>
      <color rgb="FFFF00FF"/>
      <color rgb="FFFFFF99"/>
      <color rgb="FF88A945"/>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0</xdr:col>
      <xdr:colOff>729720</xdr:colOff>
      <xdr:row>0</xdr:row>
      <xdr:rowOff>107157</xdr:rowOff>
    </xdr:from>
    <xdr:to>
      <xdr:col>1</xdr:col>
      <xdr:colOff>385760</xdr:colOff>
      <xdr:row>0</xdr:row>
      <xdr:rowOff>738189</xdr:rowOff>
    </xdr:to>
    <xdr:pic>
      <xdr:nvPicPr>
        <xdr:cNvPr id="3" name="Imagen 2" descr="firma icono.eps">
          <a:extLst>
            <a:ext uri="{FF2B5EF4-FFF2-40B4-BE49-F238E27FC236}">
              <a16:creationId xmlns:a16="http://schemas.microsoft.com/office/drawing/2014/main" id="{AE8A98F8-9A05-4E02-8498-45DBE863246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9720" y="107157"/>
          <a:ext cx="1001446" cy="63103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thayury.rodriguez\Documents\Documentos%20revisados\Proyecto%20FR-1.5-01%20-%20Matriz%20de%20riesgos%20ONAC%20v.%2002%20Gesti&#243;n%20a%20la%20imparcialidad%20Jun%20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Listas"/>
      <sheetName val="Preguntas"/>
    </sheetNames>
    <sheetDataSet>
      <sheetData sheetId="0"/>
      <sheetData sheetId="1">
        <row r="1">
          <cell r="E1" t="str">
            <v>Calificación</v>
          </cell>
        </row>
      </sheetData>
      <sheetData sheetId="2">
        <row r="4">
          <cell r="K4" t="str">
            <v>SI</v>
          </cell>
          <cell r="L4">
            <v>10</v>
          </cell>
          <cell r="N4" t="str">
            <v>Siempre</v>
          </cell>
          <cell r="O4">
            <v>15</v>
          </cell>
          <cell r="R4" t="str">
            <v>Si; la implementación del control ha evitado la ocurrencia del riesgo por más de UN AÑO</v>
          </cell>
          <cell r="S4">
            <v>20</v>
          </cell>
        </row>
        <row r="5">
          <cell r="K5" t="str">
            <v>NO</v>
          </cell>
          <cell r="L5">
            <v>5</v>
          </cell>
          <cell r="N5" t="str">
            <v>La mayoría de las veces</v>
          </cell>
          <cell r="O5">
            <v>10</v>
          </cell>
          <cell r="R5" t="str">
            <v>Si; la implementación del control ha evitado la ocurrencia del riesgo en el ÚLTIMO AÑO</v>
          </cell>
          <cell r="S5">
            <v>15</v>
          </cell>
          <cell r="U5" t="str">
            <v>Si; la implementación del control ha evitado la ocurrencia del riesgo por más de un año</v>
          </cell>
          <cell r="V5">
            <v>10</v>
          </cell>
          <cell r="X5" t="str">
            <v>Si; cubre todos los efectos del riesgo</v>
          </cell>
          <cell r="Y5">
            <v>20</v>
          </cell>
        </row>
        <row r="6">
          <cell r="K6" t="str">
            <v>SI</v>
          </cell>
          <cell r="L6">
            <v>15</v>
          </cell>
          <cell r="N6" t="str">
            <v>Algunas veces (muestra)</v>
          </cell>
          <cell r="O6">
            <v>5</v>
          </cell>
          <cell r="R6" t="str">
            <v>Si; la implementación del control ha evitado la ocurrencia del riesgo en el ÚLTIMO SEMESTRE</v>
          </cell>
          <cell r="S6">
            <v>10</v>
          </cell>
          <cell r="U6" t="str">
            <v>No; nunca ha sido efectivo</v>
          </cell>
          <cell r="V6">
            <v>0</v>
          </cell>
          <cell r="X6" t="str">
            <v>Si; cubre parcialmente los efectos del riesgo</v>
          </cell>
          <cell r="Y6">
            <v>10</v>
          </cell>
        </row>
        <row r="7">
          <cell r="K7" t="str">
            <v>NO</v>
          </cell>
          <cell r="L7">
            <v>0</v>
          </cell>
          <cell r="R7" t="str">
            <v>Si; el riesgo aún ocurre con frecuencia, aunque en menor medida a que si no existiera el control</v>
          </cell>
          <cell r="S7">
            <v>5</v>
          </cell>
          <cell r="X7" t="str">
            <v>No</v>
          </cell>
          <cell r="Y7">
            <v>0</v>
          </cell>
        </row>
        <row r="8">
          <cell r="K8" t="str">
            <v>SI</v>
          </cell>
          <cell r="L8">
            <v>10</v>
          </cell>
          <cell r="R8" t="str">
            <v>No; nunca ha sido efectivo</v>
          </cell>
          <cell r="S8">
            <v>0</v>
          </cell>
        </row>
        <row r="9">
          <cell r="K9" t="str">
            <v>NO</v>
          </cell>
          <cell r="L9">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F3:G5" totalsRowShown="0" headerRowDxfId="15" dataDxfId="14">
  <autoFilter ref="F3:G5" xr:uid="{00000000-0009-0000-0100-000002000000}"/>
  <sortState xmlns:xlrd2="http://schemas.microsoft.com/office/spreadsheetml/2017/richdata2" ref="F4:G5">
    <sortCondition ref="F3:F5"/>
  </sortState>
  <tableColumns count="2">
    <tableColumn id="1" xr3:uid="{00000000-0010-0000-0000-000001000000}" name="Respuestas" dataDxfId="13"/>
    <tableColumn id="2" xr3:uid="{00000000-0010-0000-0000-000002000000}" name="Valor" dataDxfId="12"/>
  </tableColumns>
  <tableStyleInfo name="TableStyleLight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3" displayName="Table3" ref="B4:C11" headerRowDxfId="11" dataDxfId="10" totalsRowDxfId="8" tableBorderDxfId="9">
  <autoFilter ref="B4:C11" xr:uid="{00000000-0009-0000-0100-000003000000}"/>
  <sortState xmlns:xlrd2="http://schemas.microsoft.com/office/spreadsheetml/2017/richdata2" ref="B5:C10">
    <sortCondition ref="B4:B10"/>
  </sortState>
  <tableColumns count="2">
    <tableColumn id="1" xr3:uid="{00000000-0010-0000-0100-000001000000}" name="Column1" totalsRowLabel="Total" dataDxfId="7" totalsRowDxfId="6"/>
    <tableColumn id="5" xr3:uid="{00000000-0010-0000-0100-000005000000}" name="Column5" totalsRowFunction="count" dataDxfId="5" totalsRowDxfId="4"/>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e22" displayName="Table22" ref="AA3:AB7" totalsRowShown="0" headerRowDxfId="3" dataDxfId="2">
  <autoFilter ref="AA3:AB7" xr:uid="{00000000-0009-0000-0100-000001000000}"/>
  <sortState xmlns:xlrd2="http://schemas.microsoft.com/office/spreadsheetml/2017/richdata2" ref="AA4:AB5">
    <sortCondition ref="AA3:AA5"/>
  </sortState>
  <tableColumns count="2">
    <tableColumn id="1" xr3:uid="{00000000-0010-0000-0200-000001000000}" name="Respuestas" dataDxfId="1"/>
    <tableColumn id="2" xr3:uid="{00000000-0010-0000-0200-000002000000}" name="Valor" dataDxfId="0"/>
  </tableColumns>
  <tableStyleInfo name="TableStyleLight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A1:CO56"/>
  <sheetViews>
    <sheetView tabSelected="1" zoomScale="80" zoomScaleNormal="80" zoomScaleSheetLayoutView="78" zoomScalePageLayoutView="80" workbookViewId="0">
      <selection activeCell="G8" sqref="G8:G12"/>
    </sheetView>
  </sheetViews>
  <sheetFormatPr baseColWidth="10" defaultColWidth="11.42578125" defaultRowHeight="13.5" x14ac:dyDescent="0.2"/>
  <cols>
    <col min="1" max="1" width="20.140625" style="16" customWidth="1"/>
    <col min="2" max="2" width="21.28515625" style="25" customWidth="1"/>
    <col min="3" max="3" width="35.7109375" style="16" customWidth="1"/>
    <col min="4" max="4" width="33.140625" style="16" customWidth="1"/>
    <col min="5" max="5" width="12.140625" style="16" customWidth="1"/>
    <col min="6" max="6" width="12" style="16" customWidth="1"/>
    <col min="7" max="7" width="28.85546875" style="16" customWidth="1"/>
    <col min="8" max="8" width="15.42578125" style="16" customWidth="1"/>
    <col min="9" max="9" width="10.42578125" style="16" customWidth="1"/>
    <col min="10" max="10" width="10.28515625" style="16" bestFit="1" customWidth="1"/>
    <col min="11" max="11" width="7.42578125" style="16" customWidth="1"/>
    <col min="12" max="12" width="10.28515625" style="16" bestFit="1" customWidth="1"/>
    <col min="13" max="13" width="12" style="16" bestFit="1" customWidth="1"/>
    <col min="14" max="14" width="38.5703125" style="16" customWidth="1"/>
    <col min="15" max="15" width="10.28515625" style="16" customWidth="1"/>
    <col min="16" max="16" width="12.7109375" style="16" customWidth="1"/>
    <col min="17" max="17" width="5" style="16" hidden="1" customWidth="1"/>
    <col min="18" max="18" width="15" style="16" customWidth="1"/>
    <col min="19" max="19" width="5" style="16" hidden="1" customWidth="1"/>
    <col min="20" max="20" width="14.5703125" style="16" customWidth="1"/>
    <col min="21" max="21" width="3.7109375" style="16" customWidth="1"/>
    <col min="22" max="22" width="15.28515625" style="16" customWidth="1"/>
    <col min="23" max="23" width="5" style="16" hidden="1" customWidth="1"/>
    <col min="24" max="24" width="29.85546875" style="16" customWidth="1"/>
    <col min="25" max="25" width="5" style="16" hidden="1" customWidth="1"/>
    <col min="26" max="26" width="26.5703125" style="16" customWidth="1"/>
    <col min="27" max="27" width="5" style="16" hidden="1" customWidth="1"/>
    <col min="28" max="28" width="19.140625" style="16" customWidth="1"/>
    <col min="29" max="29" width="5" style="16" hidden="1" customWidth="1"/>
    <col min="30" max="30" width="4.7109375" style="67" customWidth="1"/>
    <col min="31" max="31" width="7.42578125" style="16" customWidth="1"/>
    <col min="32" max="32" width="10.42578125" style="16" customWidth="1"/>
    <col min="33" max="33" width="7.42578125" style="16" customWidth="1"/>
    <col min="34" max="34" width="10.42578125" style="16" customWidth="1"/>
    <col min="35" max="35" width="12.42578125" style="16" bestFit="1" customWidth="1"/>
    <col min="36" max="36" width="14.140625" style="16" customWidth="1"/>
    <col min="37" max="37" width="17.85546875" style="16" customWidth="1"/>
    <col min="38" max="38" width="26.5703125" style="16" customWidth="1"/>
    <col min="39" max="39" width="27.85546875" style="16" customWidth="1"/>
    <col min="40" max="41" width="13" style="70" customWidth="1"/>
    <col min="42" max="42" width="29.85546875" style="16" customWidth="1"/>
    <col min="43" max="43" width="11.42578125" style="16" customWidth="1"/>
    <col min="44" max="44" width="20.85546875" style="16" customWidth="1"/>
    <col min="45" max="45" width="15.28515625" style="16" customWidth="1"/>
    <col min="46" max="46" width="11.42578125" style="16" customWidth="1"/>
    <col min="47" max="47" width="11" style="16" customWidth="1"/>
    <col min="48" max="50" width="11.42578125" style="16" customWidth="1"/>
    <col min="51" max="51" width="20.85546875" style="16" customWidth="1"/>
    <col min="52" max="52" width="15.28515625" style="16" customWidth="1"/>
    <col min="53" max="67" width="11.42578125" style="16" customWidth="1"/>
    <col min="68" max="68" width="12.28515625" style="16" bestFit="1" customWidth="1"/>
    <col min="69" max="16384" width="11.42578125" style="16"/>
  </cols>
  <sheetData>
    <row r="1" spans="1:93" ht="63.75" customHeight="1" x14ac:dyDescent="0.2">
      <c r="A1" s="260"/>
      <c r="B1" s="260"/>
      <c r="C1" s="442" t="s">
        <v>471</v>
      </c>
      <c r="D1" s="442"/>
      <c r="E1" s="442"/>
      <c r="F1" s="442"/>
      <c r="G1" s="442"/>
      <c r="H1" s="442"/>
      <c r="I1" s="442"/>
      <c r="J1" s="442"/>
      <c r="K1" s="442"/>
      <c r="L1" s="442"/>
      <c r="M1" s="442"/>
      <c r="N1" s="442"/>
      <c r="O1" s="442"/>
      <c r="P1" s="442"/>
      <c r="Q1" s="442"/>
      <c r="R1" s="442"/>
      <c r="S1" s="442"/>
      <c r="T1" s="442"/>
      <c r="U1" s="442"/>
      <c r="V1" s="442"/>
      <c r="W1" s="442"/>
      <c r="X1" s="442"/>
      <c r="Y1" s="442"/>
      <c r="Z1" s="442"/>
      <c r="AA1" s="442"/>
      <c r="AB1" s="442"/>
      <c r="AC1" s="442"/>
      <c r="AD1" s="442"/>
      <c r="AE1" s="442"/>
      <c r="AF1" s="442"/>
      <c r="AG1" s="442"/>
      <c r="AH1" s="442"/>
      <c r="AI1" s="442"/>
      <c r="AJ1" s="442"/>
      <c r="AK1" s="442"/>
      <c r="AL1" s="442"/>
      <c r="AM1" s="442"/>
      <c r="AN1" s="442"/>
      <c r="AO1" s="422" t="s">
        <v>472</v>
      </c>
      <c r="AP1" s="423"/>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45"/>
      <c r="CA1" s="45"/>
      <c r="CB1" s="45"/>
      <c r="CC1" s="45"/>
      <c r="CD1" s="45"/>
      <c r="CE1" s="45"/>
      <c r="CF1" s="45"/>
      <c r="CG1" s="45"/>
      <c r="CH1" s="45"/>
      <c r="CI1" s="45"/>
      <c r="CJ1" s="45"/>
      <c r="CK1" s="45"/>
      <c r="CL1" s="45"/>
      <c r="CM1" s="45"/>
      <c r="CN1" s="45"/>
      <c r="CO1" s="45"/>
    </row>
    <row r="2" spans="1:93" ht="29.25" customHeight="1" x14ac:dyDescent="0.2">
      <c r="A2" s="267"/>
      <c r="B2" s="268"/>
      <c r="C2" s="268"/>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c r="AD2" s="268"/>
      <c r="AE2" s="268"/>
      <c r="AF2" s="268"/>
      <c r="AG2" s="268"/>
      <c r="AH2" s="268"/>
      <c r="AI2" s="268"/>
      <c r="AJ2" s="268"/>
      <c r="AK2" s="45"/>
      <c r="AL2" s="45"/>
      <c r="AM2" s="45"/>
      <c r="AN2" s="68"/>
      <c r="AO2" s="68"/>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row>
    <row r="3" spans="1:93" ht="42.75" customHeight="1" x14ac:dyDescent="0.2">
      <c r="A3" s="221" t="s">
        <v>146</v>
      </c>
      <c r="B3" s="221"/>
      <c r="C3" s="446" t="s">
        <v>447</v>
      </c>
      <c r="D3" s="447"/>
      <c r="E3" s="395" t="s">
        <v>143</v>
      </c>
      <c r="F3" s="396"/>
      <c r="G3" s="396"/>
      <c r="H3" s="397" t="s">
        <v>448</v>
      </c>
      <c r="I3" s="398"/>
      <c r="J3" s="398"/>
      <c r="K3" s="398"/>
      <c r="L3" s="398"/>
      <c r="M3" s="399"/>
      <c r="N3" s="222" t="s">
        <v>150</v>
      </c>
      <c r="O3" s="269" t="s">
        <v>327</v>
      </c>
      <c r="P3" s="269"/>
      <c r="Q3" s="269"/>
      <c r="R3" s="269"/>
      <c r="S3" s="269"/>
      <c r="T3" s="269"/>
      <c r="U3" s="269"/>
      <c r="V3" s="45"/>
      <c r="W3" s="45"/>
      <c r="X3" s="45"/>
      <c r="Y3" s="45"/>
      <c r="Z3" s="45"/>
      <c r="AA3" s="45"/>
      <c r="AB3" s="45"/>
      <c r="AC3" s="45"/>
      <c r="AD3" s="223"/>
      <c r="AE3" s="45"/>
      <c r="AF3" s="45"/>
      <c r="AG3" s="45"/>
      <c r="AH3" s="45"/>
      <c r="AI3" s="45"/>
      <c r="AJ3" s="45"/>
      <c r="AK3" s="45"/>
      <c r="AL3" s="45"/>
      <c r="AM3" s="45"/>
      <c r="AN3" s="68"/>
      <c r="AO3" s="68"/>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row>
    <row r="4" spans="1:93" ht="23.25" customHeight="1" x14ac:dyDescent="0.2">
      <c r="A4" s="221"/>
      <c r="B4" s="221"/>
      <c r="C4" s="221"/>
      <c r="D4" s="45"/>
      <c r="E4" s="45"/>
      <c r="F4" s="224"/>
      <c r="G4" s="224"/>
      <c r="H4" s="224"/>
      <c r="I4" s="224"/>
      <c r="J4" s="224"/>
      <c r="K4" s="224"/>
      <c r="L4" s="224"/>
      <c r="M4" s="224"/>
      <c r="N4" s="224"/>
      <c r="O4" s="224"/>
      <c r="P4" s="224"/>
      <c r="Q4" s="224"/>
      <c r="R4" s="224"/>
      <c r="S4" s="224"/>
      <c r="T4" s="224"/>
      <c r="U4" s="224"/>
      <c r="V4" s="45"/>
      <c r="W4" s="224"/>
      <c r="X4" s="45"/>
      <c r="Y4" s="224"/>
      <c r="Z4" s="45"/>
      <c r="AA4" s="224"/>
      <c r="AB4" s="45"/>
      <c r="AC4" s="224"/>
      <c r="AD4" s="224"/>
      <c r="AE4" s="45"/>
      <c r="AF4" s="45"/>
      <c r="AG4" s="45"/>
      <c r="AH4" s="45"/>
      <c r="AI4" s="45"/>
      <c r="AJ4" s="45"/>
      <c r="AK4" s="45"/>
      <c r="AL4" s="45"/>
      <c r="AM4" s="45"/>
      <c r="AN4" s="68"/>
      <c r="AO4" s="68"/>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row>
    <row r="5" spans="1:93" ht="21" customHeight="1" x14ac:dyDescent="0.2">
      <c r="A5" s="221" t="s">
        <v>147</v>
      </c>
      <c r="B5" s="221"/>
      <c r="C5" s="413" t="s">
        <v>153</v>
      </c>
      <c r="D5" s="414"/>
      <c r="E5" s="414"/>
      <c r="F5" s="415"/>
      <c r="G5" s="225" t="s">
        <v>191</v>
      </c>
      <c r="H5" s="402" t="s">
        <v>326</v>
      </c>
      <c r="I5" s="403"/>
      <c r="J5" s="404"/>
      <c r="L5" s="222" t="s">
        <v>151</v>
      </c>
      <c r="M5" s="405" t="s">
        <v>470</v>
      </c>
      <c r="N5" s="406"/>
      <c r="O5" s="224"/>
      <c r="P5" s="224"/>
      <c r="S5" s="224"/>
      <c r="T5" s="224"/>
      <c r="U5" s="224"/>
      <c r="V5" s="45"/>
      <c r="W5" s="224"/>
      <c r="X5" s="45"/>
      <c r="Y5" s="224"/>
      <c r="Z5" s="45"/>
      <c r="AA5" s="224"/>
      <c r="AB5" s="45"/>
      <c r="AC5" s="224"/>
      <c r="AD5" s="224"/>
      <c r="AE5" s="45"/>
      <c r="AF5" s="45"/>
      <c r="AG5" s="45"/>
      <c r="AH5" s="45"/>
      <c r="AI5" s="45"/>
      <c r="AJ5" s="45"/>
      <c r="AK5" s="45"/>
      <c r="AL5" s="45"/>
      <c r="AM5" s="45"/>
      <c r="AN5" s="68"/>
      <c r="AO5" s="68"/>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row>
    <row r="6" spans="1:93" s="18" customFormat="1" ht="33" customHeight="1" thickBot="1" x14ac:dyDescent="0.3">
      <c r="A6" s="270"/>
      <c r="B6" s="270"/>
      <c r="C6" s="270"/>
      <c r="D6" s="270"/>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1"/>
      <c r="AK6" s="199"/>
      <c r="AL6" s="199"/>
      <c r="AM6" s="19"/>
      <c r="AN6" s="69"/>
      <c r="AO6" s="6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row>
    <row r="7" spans="1:93" ht="37.5" customHeight="1" thickBot="1" x14ac:dyDescent="0.25">
      <c r="A7" s="261" t="s">
        <v>239</v>
      </c>
      <c r="B7" s="262"/>
      <c r="C7" s="262"/>
      <c r="D7" s="262"/>
      <c r="E7" s="262"/>
      <c r="F7" s="262"/>
      <c r="G7" s="262"/>
      <c r="H7" s="263"/>
      <c r="I7" s="448" t="s">
        <v>28</v>
      </c>
      <c r="J7" s="449"/>
      <c r="K7" s="449"/>
      <c r="L7" s="449"/>
      <c r="M7" s="450"/>
      <c r="N7" s="392" t="s">
        <v>133</v>
      </c>
      <c r="O7" s="393"/>
      <c r="P7" s="393"/>
      <c r="Q7" s="393"/>
      <c r="R7" s="393"/>
      <c r="S7" s="393"/>
      <c r="T7" s="393"/>
      <c r="U7" s="393"/>
      <c r="V7" s="393"/>
      <c r="W7" s="393"/>
      <c r="X7" s="393"/>
      <c r="Y7" s="393"/>
      <c r="Z7" s="393"/>
      <c r="AA7" s="393"/>
      <c r="AB7" s="393"/>
      <c r="AC7" s="393"/>
      <c r="AD7" s="394"/>
      <c r="AE7" s="465" t="s">
        <v>234</v>
      </c>
      <c r="AF7" s="466"/>
      <c r="AG7" s="466"/>
      <c r="AH7" s="466"/>
      <c r="AI7" s="467"/>
      <c r="AJ7" s="456" t="s">
        <v>141</v>
      </c>
      <c r="AK7" s="429" t="s">
        <v>111</v>
      </c>
      <c r="AL7" s="454" t="s">
        <v>238</v>
      </c>
      <c r="AM7" s="427" t="s">
        <v>148</v>
      </c>
      <c r="AN7" s="468" t="s">
        <v>144</v>
      </c>
      <c r="AO7" s="470" t="s">
        <v>149</v>
      </c>
      <c r="AP7" s="451" t="s">
        <v>145</v>
      </c>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row>
    <row r="8" spans="1:93" s="21" customFormat="1" ht="18.75" customHeight="1" thickBot="1" x14ac:dyDescent="0.25">
      <c r="A8" s="264" t="s">
        <v>433</v>
      </c>
      <c r="B8" s="264" t="s">
        <v>29</v>
      </c>
      <c r="C8" s="410" t="s">
        <v>30</v>
      </c>
      <c r="D8" s="410" t="s">
        <v>31</v>
      </c>
      <c r="E8" s="410" t="s">
        <v>32</v>
      </c>
      <c r="F8" s="410"/>
      <c r="G8" s="410" t="s">
        <v>33</v>
      </c>
      <c r="H8" s="407" t="s">
        <v>34</v>
      </c>
      <c r="I8" s="400" t="s">
        <v>0</v>
      </c>
      <c r="J8" s="401"/>
      <c r="K8" s="400" t="s">
        <v>1</v>
      </c>
      <c r="L8" s="401"/>
      <c r="M8" s="76" t="s">
        <v>183</v>
      </c>
      <c r="N8" s="439" t="s">
        <v>35</v>
      </c>
      <c r="O8" s="424" t="s">
        <v>36</v>
      </c>
      <c r="P8" s="472" t="s">
        <v>0</v>
      </c>
      <c r="Q8" s="473"/>
      <c r="R8" s="473"/>
      <c r="S8" s="473"/>
      <c r="T8" s="473"/>
      <c r="U8" s="473"/>
      <c r="V8" s="473"/>
      <c r="W8" s="473"/>
      <c r="X8" s="473"/>
      <c r="Y8" s="473"/>
      <c r="Z8" s="473"/>
      <c r="AA8" s="473"/>
      <c r="AB8" s="472" t="s">
        <v>1</v>
      </c>
      <c r="AC8" s="473"/>
      <c r="AD8" s="390" t="s">
        <v>233</v>
      </c>
      <c r="AE8" s="435" t="s">
        <v>0</v>
      </c>
      <c r="AF8" s="436"/>
      <c r="AG8" s="458" t="s">
        <v>1</v>
      </c>
      <c r="AH8" s="459"/>
      <c r="AI8" s="83" t="s">
        <v>235</v>
      </c>
      <c r="AJ8" s="457"/>
      <c r="AK8" s="430"/>
      <c r="AL8" s="455"/>
      <c r="AM8" s="428"/>
      <c r="AN8" s="469"/>
      <c r="AO8" s="471"/>
      <c r="AP8" s="452"/>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row>
    <row r="9" spans="1:93" s="23" customFormat="1" ht="17.25" customHeight="1" x14ac:dyDescent="0.3">
      <c r="A9" s="265"/>
      <c r="B9" s="265"/>
      <c r="C9" s="411"/>
      <c r="D9" s="411"/>
      <c r="E9" s="411" t="s">
        <v>37</v>
      </c>
      <c r="F9" s="411" t="s">
        <v>38</v>
      </c>
      <c r="G9" s="411"/>
      <c r="H9" s="408"/>
      <c r="I9" s="416" t="s">
        <v>40</v>
      </c>
      <c r="J9" s="443" t="s">
        <v>21</v>
      </c>
      <c r="K9" s="416" t="s">
        <v>40</v>
      </c>
      <c r="L9" s="419" t="s">
        <v>21</v>
      </c>
      <c r="M9" s="77" t="s">
        <v>6</v>
      </c>
      <c r="N9" s="440"/>
      <c r="O9" s="425"/>
      <c r="P9" s="480" t="s">
        <v>199</v>
      </c>
      <c r="Q9" s="481"/>
      <c r="R9" s="481"/>
      <c r="S9" s="482"/>
      <c r="T9" s="480" t="s">
        <v>200</v>
      </c>
      <c r="U9" s="482"/>
      <c r="V9" s="480" t="s">
        <v>203</v>
      </c>
      <c r="W9" s="482"/>
      <c r="X9" s="480" t="s">
        <v>204</v>
      </c>
      <c r="Y9" s="482"/>
      <c r="Z9" s="480" t="s">
        <v>206</v>
      </c>
      <c r="AA9" s="482"/>
      <c r="AB9" s="474" t="s">
        <v>210</v>
      </c>
      <c r="AC9" s="475"/>
      <c r="AD9" s="390"/>
      <c r="AE9" s="437"/>
      <c r="AF9" s="438"/>
      <c r="AG9" s="460"/>
      <c r="AH9" s="461"/>
      <c r="AI9" s="84" t="s">
        <v>6</v>
      </c>
      <c r="AJ9" s="457"/>
      <c r="AK9" s="430"/>
      <c r="AL9" s="455"/>
      <c r="AM9" s="428"/>
      <c r="AN9" s="469"/>
      <c r="AO9" s="471"/>
      <c r="AP9" s="45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row>
    <row r="10" spans="1:93" s="23" customFormat="1" ht="16.5" customHeight="1" x14ac:dyDescent="0.3">
      <c r="A10" s="265"/>
      <c r="B10" s="265"/>
      <c r="C10" s="411"/>
      <c r="D10" s="411"/>
      <c r="E10" s="411"/>
      <c r="F10" s="411"/>
      <c r="G10" s="411"/>
      <c r="H10" s="408"/>
      <c r="I10" s="417"/>
      <c r="J10" s="444"/>
      <c r="K10" s="417"/>
      <c r="L10" s="420"/>
      <c r="M10" s="78" t="s">
        <v>41</v>
      </c>
      <c r="N10" s="440"/>
      <c r="O10" s="425"/>
      <c r="P10" s="483" t="s">
        <v>194</v>
      </c>
      <c r="Q10" s="484"/>
      <c r="R10" s="474" t="s">
        <v>196</v>
      </c>
      <c r="S10" s="489"/>
      <c r="T10" s="474" t="s">
        <v>208</v>
      </c>
      <c r="U10" s="489"/>
      <c r="V10" s="474" t="s">
        <v>198</v>
      </c>
      <c r="W10" s="489"/>
      <c r="X10" s="474" t="s">
        <v>186</v>
      </c>
      <c r="Y10" s="489"/>
      <c r="Z10" s="474" t="s">
        <v>207</v>
      </c>
      <c r="AA10" s="489"/>
      <c r="AB10" s="476"/>
      <c r="AC10" s="477"/>
      <c r="AD10" s="390"/>
      <c r="AE10" s="431" t="s">
        <v>40</v>
      </c>
      <c r="AF10" s="433" t="s">
        <v>21</v>
      </c>
      <c r="AG10" s="433" t="s">
        <v>40</v>
      </c>
      <c r="AH10" s="462" t="s">
        <v>21</v>
      </c>
      <c r="AI10" s="26" t="s">
        <v>41</v>
      </c>
      <c r="AJ10" s="457"/>
      <c r="AK10" s="430"/>
      <c r="AL10" s="455"/>
      <c r="AM10" s="428"/>
      <c r="AN10" s="469"/>
      <c r="AO10" s="471"/>
      <c r="AP10" s="45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row>
    <row r="11" spans="1:93" s="21" customFormat="1" ht="16.5" x14ac:dyDescent="0.2">
      <c r="A11" s="265"/>
      <c r="B11" s="265"/>
      <c r="C11" s="411"/>
      <c r="D11" s="411"/>
      <c r="E11" s="411"/>
      <c r="F11" s="411"/>
      <c r="G11" s="411"/>
      <c r="H11" s="408"/>
      <c r="I11" s="417"/>
      <c r="J11" s="444"/>
      <c r="K11" s="417"/>
      <c r="L11" s="420"/>
      <c r="M11" s="79" t="s">
        <v>8</v>
      </c>
      <c r="N11" s="440"/>
      <c r="O11" s="425"/>
      <c r="P11" s="485"/>
      <c r="Q11" s="486"/>
      <c r="R11" s="476"/>
      <c r="S11" s="490"/>
      <c r="T11" s="476"/>
      <c r="U11" s="490"/>
      <c r="V11" s="476"/>
      <c r="W11" s="490"/>
      <c r="X11" s="476"/>
      <c r="Y11" s="490"/>
      <c r="Z11" s="476"/>
      <c r="AA11" s="490"/>
      <c r="AB11" s="476"/>
      <c r="AC11" s="477"/>
      <c r="AD11" s="390"/>
      <c r="AE11" s="431"/>
      <c r="AF11" s="433"/>
      <c r="AG11" s="433"/>
      <c r="AH11" s="463"/>
      <c r="AI11" s="27" t="s">
        <v>8</v>
      </c>
      <c r="AJ11" s="457"/>
      <c r="AK11" s="430"/>
      <c r="AL11" s="455"/>
      <c r="AM11" s="428"/>
      <c r="AN11" s="469"/>
      <c r="AO11" s="471"/>
      <c r="AP11" s="452"/>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row>
    <row r="12" spans="1:93" s="21" customFormat="1" ht="18.75" thickBot="1" x14ac:dyDescent="0.25">
      <c r="A12" s="266"/>
      <c r="B12" s="266"/>
      <c r="C12" s="412"/>
      <c r="D12" s="412"/>
      <c r="E12" s="412"/>
      <c r="F12" s="412"/>
      <c r="G12" s="412"/>
      <c r="H12" s="409"/>
      <c r="I12" s="418"/>
      <c r="J12" s="445"/>
      <c r="K12" s="418"/>
      <c r="L12" s="421"/>
      <c r="M12" s="82" t="s">
        <v>9</v>
      </c>
      <c r="N12" s="441"/>
      <c r="O12" s="426"/>
      <c r="P12" s="487"/>
      <c r="Q12" s="488"/>
      <c r="R12" s="478"/>
      <c r="S12" s="491"/>
      <c r="T12" s="478"/>
      <c r="U12" s="491"/>
      <c r="V12" s="478"/>
      <c r="W12" s="491"/>
      <c r="X12" s="478"/>
      <c r="Y12" s="491"/>
      <c r="Z12" s="478"/>
      <c r="AA12" s="491"/>
      <c r="AB12" s="478"/>
      <c r="AC12" s="479"/>
      <c r="AD12" s="391"/>
      <c r="AE12" s="432"/>
      <c r="AF12" s="434"/>
      <c r="AG12" s="434"/>
      <c r="AH12" s="464"/>
      <c r="AI12" s="81" t="s">
        <v>9</v>
      </c>
      <c r="AJ12" s="457"/>
      <c r="AK12" s="430"/>
      <c r="AL12" s="455"/>
      <c r="AM12" s="428"/>
      <c r="AN12" s="469"/>
      <c r="AO12" s="471"/>
      <c r="AP12" s="453"/>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4"/>
      <c r="BQ12" s="24"/>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row>
    <row r="13" spans="1:93" s="74" customFormat="1" ht="34.5" customHeight="1" x14ac:dyDescent="0.2">
      <c r="A13" s="317" t="s">
        <v>434</v>
      </c>
      <c r="B13" s="317" t="s">
        <v>328</v>
      </c>
      <c r="C13" s="329" t="s">
        <v>329</v>
      </c>
      <c r="D13" s="332" t="s">
        <v>330</v>
      </c>
      <c r="E13" s="335" t="s">
        <v>58</v>
      </c>
      <c r="F13" s="335" t="s">
        <v>185</v>
      </c>
      <c r="G13" s="332" t="s">
        <v>331</v>
      </c>
      <c r="H13" s="338" t="s">
        <v>14</v>
      </c>
      <c r="I13" s="322">
        <v>2</v>
      </c>
      <c r="J13" s="350" t="str">
        <f>VLOOKUP(I13,Listados!$E$1:$F$6,2)</f>
        <v>Improbable</v>
      </c>
      <c r="K13" s="335">
        <v>4</v>
      </c>
      <c r="L13" s="350" t="str">
        <f>VLOOKUP(K13,Listados!$E$1:$G$6,3)</f>
        <v>Mayor</v>
      </c>
      <c r="M13" s="305" t="str">
        <f>IF(I13&lt;&gt;"",(INDEX(Listados!$B$34:$G$39,MATCH(I13,Listados!$B$34:$B$39,0),MATCH(K13,Listados!$B$34:$G$34,0))),"")</f>
        <v>A</v>
      </c>
      <c r="N13" s="177" t="s">
        <v>332</v>
      </c>
      <c r="O13" s="179" t="s">
        <v>61</v>
      </c>
      <c r="P13" s="179" t="s">
        <v>205</v>
      </c>
      <c r="Q13" s="179">
        <f>VLOOKUP(P13,[1]Preguntas!$K$4:$L$5,2,0)</f>
        <v>5</v>
      </c>
      <c r="R13" s="179" t="s">
        <v>195</v>
      </c>
      <c r="S13" s="179">
        <f>VLOOKUP(R13,[1]Preguntas!$K$6:$L$7,2,0)</f>
        <v>15</v>
      </c>
      <c r="T13" s="179" t="s">
        <v>195</v>
      </c>
      <c r="U13" s="179">
        <f>VLOOKUP(T13,[1]Preguntas!$K$8:$L$9,2,0)</f>
        <v>10</v>
      </c>
      <c r="V13" s="179" t="s">
        <v>93</v>
      </c>
      <c r="W13" s="179">
        <f>VLOOKUP(V13,[1]Preguntas!$N$4:$O$6,2,0)</f>
        <v>15</v>
      </c>
      <c r="X13" s="179" t="s">
        <v>216</v>
      </c>
      <c r="Y13" s="179">
        <f>VLOOKUP(X13,[1]Preguntas!$R$4:$S$8,2,0)</f>
        <v>20</v>
      </c>
      <c r="Z13" s="180" t="s">
        <v>214</v>
      </c>
      <c r="AA13" s="179">
        <f>VLOOKUP(Z13,[1]Preguntas!$U$5:$V$6,2,0)</f>
        <v>10</v>
      </c>
      <c r="AB13" s="181" t="s">
        <v>211</v>
      </c>
      <c r="AC13" s="179">
        <f>VLOOKUP(AB13,[1]Preguntas!$X$5:$Y$7,2,0)</f>
        <v>20</v>
      </c>
      <c r="AD13" s="182">
        <f t="shared" ref="AD13:AD32" si="0">+Q13+S13+U13+W13+Y13+AA13+AC13</f>
        <v>95</v>
      </c>
      <c r="AE13" s="353">
        <f>IF(AND(I13&gt;2,AVERAGE(AD13:AD14)&gt;90),I13-2,IF(AND(I13&gt;2,AVERAGE(AD13:AD14)&gt;75),I13-2,IF(AND(I13&gt;1,AVERAGE(AD13:AD14)&gt;50),I13-1,I13)))</f>
        <v>1</v>
      </c>
      <c r="AF13" s="350" t="str">
        <f>VLOOKUP(AD13,Listados!$E$1:$F$6,2)</f>
        <v>Casi seguro</v>
      </c>
      <c r="AG13" s="350">
        <f>IF(AND(K13&gt;2,AVERAGE(AD13:AD14)&gt;90),K13-2,IF(AND(K13&gt;1,AVERAGE(AD13:AD14)&gt;75),K13-1,IF(AND(K13&gt;1,AVERAGE(AD13:AD14)&gt;50),K13-1,K13)))</f>
        <v>3</v>
      </c>
      <c r="AH13" s="350" t="str">
        <f>VLOOKUP(AG13,Listados!$E$1:$G$6,3)</f>
        <v>Moderado</v>
      </c>
      <c r="AI13" s="305" t="str">
        <f>IF(AE13&lt;&gt;"",(INDEX(Listados!$B$34:$G$39,MATCH(AE13,Listados!$B$34:$B$39,0),MATCH(AG13,Listados!$B$34:$G$34,0))),"")</f>
        <v>M</v>
      </c>
      <c r="AJ13" s="308" t="str">
        <f>VLOOKUP(AI13,Listados!$L$2:$M$5,2,0)</f>
        <v>Reducir</v>
      </c>
      <c r="AK13" s="272" t="s">
        <v>114</v>
      </c>
      <c r="AL13" s="332" t="s">
        <v>334</v>
      </c>
      <c r="AM13" s="384" t="s">
        <v>335</v>
      </c>
      <c r="AN13" s="389"/>
      <c r="AO13" s="341"/>
      <c r="AP13" s="344"/>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row>
    <row r="14" spans="1:93" s="74" customFormat="1" ht="45" customHeight="1" thickBot="1" x14ac:dyDescent="0.25">
      <c r="A14" s="318"/>
      <c r="B14" s="319"/>
      <c r="C14" s="331"/>
      <c r="D14" s="334"/>
      <c r="E14" s="337"/>
      <c r="F14" s="337"/>
      <c r="G14" s="334"/>
      <c r="H14" s="340"/>
      <c r="I14" s="324"/>
      <c r="J14" s="352"/>
      <c r="K14" s="337"/>
      <c r="L14" s="352"/>
      <c r="M14" s="307"/>
      <c r="N14" s="194" t="s">
        <v>333</v>
      </c>
      <c r="O14" s="192" t="s">
        <v>43</v>
      </c>
      <c r="P14" s="192" t="s">
        <v>195</v>
      </c>
      <c r="Q14" s="192">
        <f>VLOOKUP(P14,[1]Preguntas!$K$4:$L$5,2,0)</f>
        <v>10</v>
      </c>
      <c r="R14" s="192" t="s">
        <v>195</v>
      </c>
      <c r="S14" s="192">
        <f>VLOOKUP(R14,[1]Preguntas!$K$6:$L$7,2,0)</f>
        <v>15</v>
      </c>
      <c r="T14" s="192" t="s">
        <v>195</v>
      </c>
      <c r="U14" s="192">
        <f>VLOOKUP(T14,[1]Preguntas!$K$8:$L$9,2,0)</f>
        <v>10</v>
      </c>
      <c r="V14" s="192" t="s">
        <v>93</v>
      </c>
      <c r="W14" s="192">
        <f>VLOOKUP(V14,[1]Preguntas!$N$4:$O$6,2,0)</f>
        <v>15</v>
      </c>
      <c r="X14" s="192" t="s">
        <v>217</v>
      </c>
      <c r="Y14" s="192">
        <f>VLOOKUP(X14,[1]Preguntas!$R$4:$S$8,2,0)</f>
        <v>15</v>
      </c>
      <c r="Z14" s="183" t="s">
        <v>214</v>
      </c>
      <c r="AA14" s="192">
        <f>VLOOKUP(Z14,[1]Preguntas!$U$5:$V$6,2,0)</f>
        <v>10</v>
      </c>
      <c r="AB14" s="184" t="s">
        <v>212</v>
      </c>
      <c r="AC14" s="192">
        <f>VLOOKUP(AB14,[1]Preguntas!$X$5:$Y$7,2,0)</f>
        <v>10</v>
      </c>
      <c r="AD14" s="191">
        <f t="shared" si="0"/>
        <v>85</v>
      </c>
      <c r="AE14" s="355"/>
      <c r="AF14" s="352"/>
      <c r="AG14" s="352"/>
      <c r="AH14" s="352"/>
      <c r="AI14" s="307"/>
      <c r="AJ14" s="310"/>
      <c r="AK14" s="274"/>
      <c r="AL14" s="334"/>
      <c r="AM14" s="386"/>
      <c r="AN14" s="388"/>
      <c r="AO14" s="343"/>
      <c r="AP14" s="346"/>
    </row>
    <row r="15" spans="1:93" s="74" customFormat="1" ht="78" customHeight="1" x14ac:dyDescent="0.2">
      <c r="A15" s="317" t="s">
        <v>435</v>
      </c>
      <c r="B15" s="317" t="s">
        <v>336</v>
      </c>
      <c r="C15" s="329" t="s">
        <v>337</v>
      </c>
      <c r="D15" s="332" t="s">
        <v>338</v>
      </c>
      <c r="E15" s="335" t="s">
        <v>139</v>
      </c>
      <c r="F15" s="335" t="s">
        <v>14</v>
      </c>
      <c r="G15" s="332" t="s">
        <v>339</v>
      </c>
      <c r="H15" s="338" t="s">
        <v>14</v>
      </c>
      <c r="I15" s="323">
        <v>3</v>
      </c>
      <c r="J15" s="351" t="str">
        <f>VLOOKUP(I15,Listados!$E$1:$F$6,2)</f>
        <v>Posible</v>
      </c>
      <c r="K15" s="336">
        <v>4</v>
      </c>
      <c r="L15" s="351" t="str">
        <f>VLOOKUP(K15,Listados!$E$1:$G$6,3)</f>
        <v>Mayor</v>
      </c>
      <c r="M15" s="306" t="str">
        <f>IF(I15&lt;&gt;"",(INDEX(Listados!$B$34:$G$39,MATCH(I15,Listados!$B$34:$B$39,0),MATCH(K15,Listados!$B$34:$G$34,0))),"")</f>
        <v>A</v>
      </c>
      <c r="N15" s="177" t="s">
        <v>340</v>
      </c>
      <c r="O15" s="179" t="s">
        <v>61</v>
      </c>
      <c r="P15" s="179" t="s">
        <v>205</v>
      </c>
      <c r="Q15" s="179">
        <f>VLOOKUP(P15,[1]Preguntas!$K$4:$L$5,2,0)</f>
        <v>5</v>
      </c>
      <c r="R15" s="179" t="s">
        <v>195</v>
      </c>
      <c r="S15" s="179">
        <f>VLOOKUP(R15,[1]Preguntas!$K$6:$L$7,2,0)</f>
        <v>15</v>
      </c>
      <c r="T15" s="179" t="s">
        <v>195</v>
      </c>
      <c r="U15" s="179">
        <f>VLOOKUP(T15,[1]Preguntas!$K$8:$L$9,2,0)</f>
        <v>10</v>
      </c>
      <c r="V15" s="179" t="s">
        <v>93</v>
      </c>
      <c r="W15" s="179">
        <f>VLOOKUP(V15,[1]Preguntas!$N$4:$O$6,2,0)</f>
        <v>15</v>
      </c>
      <c r="X15" s="179" t="s">
        <v>216</v>
      </c>
      <c r="Y15" s="179">
        <f>VLOOKUP(X15,[1]Preguntas!$R$4:$S$8,2,0)</f>
        <v>20</v>
      </c>
      <c r="Z15" s="180" t="s">
        <v>214</v>
      </c>
      <c r="AA15" s="179">
        <f>VLOOKUP(Z15,[1]Preguntas!$U$5:$V$6,2,0)</f>
        <v>10</v>
      </c>
      <c r="AB15" s="181" t="s">
        <v>212</v>
      </c>
      <c r="AC15" s="179">
        <f>VLOOKUP(AB15,[1]Preguntas!$X$5:$Y$7,2,0)</f>
        <v>10</v>
      </c>
      <c r="AD15" s="182">
        <f t="shared" si="0"/>
        <v>85</v>
      </c>
      <c r="AE15" s="354">
        <f>IF(AND(I15&gt;2,AVERAGE(AD15:AD17)&gt;90),I15-2,IF(AND(I15&gt;2,AVERAGE(AD15:AD17)&gt;75),I15-2,IF(AND(I15&gt;1,AVERAGE(AD15:AD17)&gt;50),I15-1,I15)))</f>
        <v>2</v>
      </c>
      <c r="AF15" s="351" t="str">
        <f>VLOOKUP(AD15,Listados!$E$1:$F$6,2)</f>
        <v>Casi seguro</v>
      </c>
      <c r="AG15" s="351">
        <f>IF(AND(K15&gt;2,AVERAGE(AD15:AD17)&gt;90),K15-2,IF(AND(K15&gt;1,AVERAGE(AD15:AD17)&gt;75),K15-1,IF(AND(K15&gt;1,AVERAGE(AD15:AD17)&gt;50),K15-1,K15)))</f>
        <v>3</v>
      </c>
      <c r="AH15" s="351" t="str">
        <f>VLOOKUP(AG15,Listados!$E$1:$G$6,3)</f>
        <v>Moderado</v>
      </c>
      <c r="AI15" s="306" t="str">
        <f>IF(AE15&lt;&gt;"",(INDEX(Listados!$B$34:$G$39,MATCH(AE15,Listados!$B$34:$B$39,0),MATCH(AG15,Listados!$B$34:$G$34,0))),"")</f>
        <v>M</v>
      </c>
      <c r="AJ15" s="308" t="str">
        <f>VLOOKUP(AI15,Listados!$L$2:$M$5,2,0)</f>
        <v>Reducir</v>
      </c>
      <c r="AK15" s="299" t="s">
        <v>114</v>
      </c>
      <c r="AL15" s="332" t="s">
        <v>343</v>
      </c>
      <c r="AM15" s="384" t="s">
        <v>344</v>
      </c>
      <c r="AN15" s="387"/>
      <c r="AO15" s="342"/>
      <c r="AP15" s="344"/>
    </row>
    <row r="16" spans="1:93" s="74" customFormat="1" ht="60" customHeight="1" x14ac:dyDescent="0.2">
      <c r="A16" s="318"/>
      <c r="B16" s="318"/>
      <c r="C16" s="330"/>
      <c r="D16" s="333"/>
      <c r="E16" s="336"/>
      <c r="F16" s="336"/>
      <c r="G16" s="333"/>
      <c r="H16" s="339"/>
      <c r="I16" s="323"/>
      <c r="J16" s="351"/>
      <c r="K16" s="336"/>
      <c r="L16" s="351"/>
      <c r="M16" s="306"/>
      <c r="N16" s="75" t="s">
        <v>341</v>
      </c>
      <c r="O16" s="186" t="s">
        <v>43</v>
      </c>
      <c r="P16" s="186" t="s">
        <v>205</v>
      </c>
      <c r="Q16" s="186">
        <f>VLOOKUP(P16,[1]Preguntas!$K$4:$L$5,2,0)</f>
        <v>5</v>
      </c>
      <c r="R16" s="186" t="s">
        <v>195</v>
      </c>
      <c r="S16" s="186">
        <f>VLOOKUP(R16,[1]Preguntas!$K$6:$L$7,2,0)</f>
        <v>15</v>
      </c>
      <c r="T16" s="186" t="s">
        <v>195</v>
      </c>
      <c r="U16" s="186">
        <f>VLOOKUP(T16,[1]Preguntas!$K$8:$L$9,2,0)</f>
        <v>10</v>
      </c>
      <c r="V16" s="186" t="s">
        <v>93</v>
      </c>
      <c r="W16" s="186">
        <f>VLOOKUP(V16,[1]Preguntas!$N$4:$O$6,2,0)</f>
        <v>15</v>
      </c>
      <c r="X16" s="186" t="s">
        <v>216</v>
      </c>
      <c r="Y16" s="186">
        <f>VLOOKUP(X16,[1]Preguntas!$R$4:$S$8,2,0)</f>
        <v>20</v>
      </c>
      <c r="Z16" s="71" t="s">
        <v>214</v>
      </c>
      <c r="AA16" s="186">
        <f>VLOOKUP(Z16,[1]Preguntas!$U$5:$V$6,2,0)</f>
        <v>10</v>
      </c>
      <c r="AB16" s="72" t="s">
        <v>212</v>
      </c>
      <c r="AC16" s="186">
        <f>VLOOKUP(AB16,[1]Preguntas!$X$5:$Y$7,2,0)</f>
        <v>10</v>
      </c>
      <c r="AD16" s="190">
        <f t="shared" si="0"/>
        <v>85</v>
      </c>
      <c r="AE16" s="354"/>
      <c r="AF16" s="351"/>
      <c r="AG16" s="351"/>
      <c r="AH16" s="351"/>
      <c r="AI16" s="306"/>
      <c r="AJ16" s="309"/>
      <c r="AK16" s="300"/>
      <c r="AL16" s="333"/>
      <c r="AM16" s="385"/>
      <c r="AN16" s="387"/>
      <c r="AO16" s="342"/>
      <c r="AP16" s="345"/>
    </row>
    <row r="17" spans="1:42" s="74" customFormat="1" ht="99" customHeight="1" thickBot="1" x14ac:dyDescent="0.25">
      <c r="A17" s="319"/>
      <c r="B17" s="319"/>
      <c r="C17" s="331"/>
      <c r="D17" s="334"/>
      <c r="E17" s="337"/>
      <c r="F17" s="337"/>
      <c r="G17" s="334"/>
      <c r="H17" s="340"/>
      <c r="I17" s="324"/>
      <c r="J17" s="352"/>
      <c r="K17" s="337"/>
      <c r="L17" s="352"/>
      <c r="M17" s="307"/>
      <c r="N17" s="194" t="s">
        <v>342</v>
      </c>
      <c r="O17" s="192" t="s">
        <v>193</v>
      </c>
      <c r="P17" s="192" t="s">
        <v>205</v>
      </c>
      <c r="Q17" s="192">
        <f>VLOOKUP(P17,[1]Preguntas!$K$4:$L$5,2,0)</f>
        <v>5</v>
      </c>
      <c r="R17" s="192" t="s">
        <v>205</v>
      </c>
      <c r="S17" s="192">
        <f>VLOOKUP(R17,[1]Preguntas!$K$6:$L$7,2,0)</f>
        <v>0</v>
      </c>
      <c r="T17" s="192" t="s">
        <v>195</v>
      </c>
      <c r="U17" s="192">
        <f>VLOOKUP(T17,[1]Preguntas!$K$8:$L$9,2,0)</f>
        <v>10</v>
      </c>
      <c r="V17" s="192" t="s">
        <v>94</v>
      </c>
      <c r="W17" s="192">
        <f>VLOOKUP(V17,[1]Preguntas!$N$4:$O$6,2,0)</f>
        <v>10</v>
      </c>
      <c r="X17" s="192" t="s">
        <v>216</v>
      </c>
      <c r="Y17" s="192">
        <f>VLOOKUP(X17,[1]Preguntas!$R$4:$S$8,2,0)</f>
        <v>20</v>
      </c>
      <c r="Z17" s="183" t="s">
        <v>214</v>
      </c>
      <c r="AA17" s="192">
        <f>VLOOKUP(Z17,[1]Preguntas!$U$5:$V$6,2,0)</f>
        <v>10</v>
      </c>
      <c r="AB17" s="184" t="s">
        <v>45</v>
      </c>
      <c r="AC17" s="192">
        <f>VLOOKUP(AB17,[1]Preguntas!$X$5:$Y$7,2,0)</f>
        <v>0</v>
      </c>
      <c r="AD17" s="191">
        <f t="shared" si="0"/>
        <v>55</v>
      </c>
      <c r="AE17" s="355"/>
      <c r="AF17" s="352"/>
      <c r="AG17" s="352"/>
      <c r="AH17" s="352"/>
      <c r="AI17" s="307"/>
      <c r="AJ17" s="310"/>
      <c r="AK17" s="301"/>
      <c r="AL17" s="334"/>
      <c r="AM17" s="386"/>
      <c r="AN17" s="388"/>
      <c r="AO17" s="343"/>
      <c r="AP17" s="346"/>
    </row>
    <row r="18" spans="1:42" s="74" customFormat="1" ht="93" customHeight="1" x14ac:dyDescent="0.2">
      <c r="A18" s="317" t="s">
        <v>435</v>
      </c>
      <c r="B18" s="317" t="s">
        <v>345</v>
      </c>
      <c r="C18" s="329" t="s">
        <v>346</v>
      </c>
      <c r="D18" s="332" t="s">
        <v>347</v>
      </c>
      <c r="E18" s="335" t="s">
        <v>139</v>
      </c>
      <c r="F18" s="335" t="s">
        <v>14</v>
      </c>
      <c r="G18" s="372" t="s">
        <v>348</v>
      </c>
      <c r="H18" s="338" t="s">
        <v>14</v>
      </c>
      <c r="I18" s="322">
        <v>3</v>
      </c>
      <c r="J18" s="350" t="str">
        <f>VLOOKUP(I18,Listados!$E$1:$F$6,2)</f>
        <v>Posible</v>
      </c>
      <c r="K18" s="335">
        <v>4</v>
      </c>
      <c r="L18" s="350" t="str">
        <f>VLOOKUP(K18,Listados!$E$1:$G$6,3)</f>
        <v>Mayor</v>
      </c>
      <c r="M18" s="305" t="str">
        <f>IF(I18&lt;&gt;"",(INDEX(Listados!$B$34:$G$39,MATCH(I18,Listados!$B$34:$B$39,0),MATCH(K18,Listados!$B$34:$G$34,0))),"")</f>
        <v>A</v>
      </c>
      <c r="N18" s="177" t="s">
        <v>340</v>
      </c>
      <c r="O18" s="179" t="s">
        <v>61</v>
      </c>
      <c r="P18" s="179" t="s">
        <v>205</v>
      </c>
      <c r="Q18" s="179">
        <f>VLOOKUP(P18,[1]Preguntas!$K$4:$L$5,2,0)</f>
        <v>5</v>
      </c>
      <c r="R18" s="179" t="s">
        <v>195</v>
      </c>
      <c r="S18" s="179">
        <f>VLOOKUP(R18,[1]Preguntas!$K$6:$L$7,2,0)</f>
        <v>15</v>
      </c>
      <c r="T18" s="179" t="s">
        <v>195</v>
      </c>
      <c r="U18" s="179">
        <f>VLOOKUP(T18,[1]Preguntas!$K$8:$L$9,2,0)</f>
        <v>10</v>
      </c>
      <c r="V18" s="179" t="s">
        <v>93</v>
      </c>
      <c r="W18" s="179">
        <f>VLOOKUP(V18,[1]Preguntas!$N$4:$O$6,2,0)</f>
        <v>15</v>
      </c>
      <c r="X18" s="179" t="s">
        <v>216</v>
      </c>
      <c r="Y18" s="179">
        <f>VLOOKUP(X18,[1]Preguntas!$R$4:$S$8,2,0)</f>
        <v>20</v>
      </c>
      <c r="Z18" s="180" t="s">
        <v>214</v>
      </c>
      <c r="AA18" s="179">
        <f>VLOOKUP(Z18,[1]Preguntas!$U$5:$V$6,2,0)</f>
        <v>10</v>
      </c>
      <c r="AB18" s="181" t="s">
        <v>212</v>
      </c>
      <c r="AC18" s="179">
        <f>VLOOKUP(AB18,[1]Preguntas!$X$5:$Y$7,2,0)</f>
        <v>10</v>
      </c>
      <c r="AD18" s="182">
        <f t="shared" si="0"/>
        <v>85</v>
      </c>
      <c r="AE18" s="353">
        <f>IF(AND(I18&gt;2,AVERAGE(AD18:AD20)&gt;90),I18-2,IF(AND(I18&gt;2,AVERAGE(AD18:AD20)&gt;75),I18-2,IF(AND(I18&gt;1,AVERAGE(AD18:AD20)&gt;50),I18-1,I18)))</f>
        <v>2</v>
      </c>
      <c r="AF18" s="350" t="str">
        <f>VLOOKUP(AD18,Listados!$E$1:$F$6,2)</f>
        <v>Casi seguro</v>
      </c>
      <c r="AG18" s="350">
        <f>IF(AND(K18&gt;2,AVERAGE(AD18:AD20)&gt;90),K18-2,IF(AND(K18&gt;1,AVERAGE(AD18:AD20)&gt;75),K18-1,IF(AND(K18&gt;1,AVERAGE(AD18:AD20)&gt;50),K18-1,K18)))</f>
        <v>3</v>
      </c>
      <c r="AH18" s="350" t="str">
        <f>VLOOKUP(AG18,Listados!$E$1:$G$6,3)</f>
        <v>Moderado</v>
      </c>
      <c r="AI18" s="305" t="str">
        <f>IF(AE18&lt;&gt;"",(INDEX(Listados!$B$34:$G$39,MATCH(AE18,Listados!$B$34:$B$39,0),MATCH(AG18,Listados!$B$34:$G$34,0))),"")</f>
        <v>M</v>
      </c>
      <c r="AJ18" s="308" t="str">
        <f>VLOOKUP(AI18,Listados!$L$2:$M$5,2,0)</f>
        <v>Reducir</v>
      </c>
      <c r="AK18" s="299" t="s">
        <v>115</v>
      </c>
      <c r="AL18" s="332" t="s">
        <v>349</v>
      </c>
      <c r="AM18" s="332" t="s">
        <v>344</v>
      </c>
      <c r="AN18" s="302"/>
      <c r="AO18" s="341"/>
      <c r="AP18" s="345"/>
    </row>
    <row r="19" spans="1:42" s="74" customFormat="1" ht="93" customHeight="1" x14ac:dyDescent="0.2">
      <c r="A19" s="318"/>
      <c r="B19" s="318"/>
      <c r="C19" s="330"/>
      <c r="D19" s="333"/>
      <c r="E19" s="336"/>
      <c r="F19" s="336"/>
      <c r="G19" s="373"/>
      <c r="H19" s="339"/>
      <c r="I19" s="323"/>
      <c r="J19" s="351"/>
      <c r="K19" s="336"/>
      <c r="L19" s="351"/>
      <c r="M19" s="306"/>
      <c r="N19" s="75" t="s">
        <v>341</v>
      </c>
      <c r="O19" s="186" t="s">
        <v>43</v>
      </c>
      <c r="P19" s="186" t="s">
        <v>205</v>
      </c>
      <c r="Q19" s="186">
        <f>VLOOKUP(P19,[1]Preguntas!$K$4:$L$5,2,0)</f>
        <v>5</v>
      </c>
      <c r="R19" s="186" t="s">
        <v>195</v>
      </c>
      <c r="S19" s="186">
        <f>VLOOKUP(R19,[1]Preguntas!$K$6:$L$7,2,0)</f>
        <v>15</v>
      </c>
      <c r="T19" s="186" t="s">
        <v>195</v>
      </c>
      <c r="U19" s="186">
        <f>VLOOKUP(T19,[1]Preguntas!$K$8:$L$9,2,0)</f>
        <v>10</v>
      </c>
      <c r="V19" s="186" t="s">
        <v>93</v>
      </c>
      <c r="W19" s="186">
        <f>VLOOKUP(V19,[1]Preguntas!$N$4:$O$6,2,0)</f>
        <v>15</v>
      </c>
      <c r="X19" s="186" t="s">
        <v>216</v>
      </c>
      <c r="Y19" s="186">
        <f>VLOOKUP(X19,[1]Preguntas!$R$4:$S$8,2,0)</f>
        <v>20</v>
      </c>
      <c r="Z19" s="71" t="s">
        <v>214</v>
      </c>
      <c r="AA19" s="186">
        <f>VLOOKUP(Z19,[1]Preguntas!$U$5:$V$6,2,0)</f>
        <v>10</v>
      </c>
      <c r="AB19" s="72" t="s">
        <v>212</v>
      </c>
      <c r="AC19" s="186">
        <f>VLOOKUP(AB19,[1]Preguntas!$X$5:$Y$7,2,0)</f>
        <v>10</v>
      </c>
      <c r="AD19" s="190">
        <f t="shared" si="0"/>
        <v>85</v>
      </c>
      <c r="AE19" s="354"/>
      <c r="AF19" s="351"/>
      <c r="AG19" s="351"/>
      <c r="AH19" s="351"/>
      <c r="AI19" s="306"/>
      <c r="AJ19" s="309"/>
      <c r="AK19" s="300"/>
      <c r="AL19" s="333"/>
      <c r="AM19" s="333"/>
      <c r="AN19" s="303"/>
      <c r="AO19" s="342"/>
      <c r="AP19" s="345"/>
    </row>
    <row r="20" spans="1:42" s="74" customFormat="1" ht="81.75" customHeight="1" thickBot="1" x14ac:dyDescent="0.25">
      <c r="A20" s="319"/>
      <c r="B20" s="319"/>
      <c r="C20" s="331"/>
      <c r="D20" s="334"/>
      <c r="E20" s="337"/>
      <c r="F20" s="337"/>
      <c r="G20" s="374"/>
      <c r="H20" s="340"/>
      <c r="I20" s="324"/>
      <c r="J20" s="352"/>
      <c r="K20" s="337"/>
      <c r="L20" s="352"/>
      <c r="M20" s="307"/>
      <c r="N20" s="196" t="s">
        <v>342</v>
      </c>
      <c r="O20" s="185" t="s">
        <v>193</v>
      </c>
      <c r="P20" s="185" t="s">
        <v>205</v>
      </c>
      <c r="Q20" s="185">
        <f>VLOOKUP(P20,[1]Preguntas!$K$4:$L$5,2,0)</f>
        <v>5</v>
      </c>
      <c r="R20" s="185" t="s">
        <v>205</v>
      </c>
      <c r="S20" s="185">
        <f>VLOOKUP(R20,[1]Preguntas!$K$6:$L$7,2,0)</f>
        <v>0</v>
      </c>
      <c r="T20" s="185" t="s">
        <v>195</v>
      </c>
      <c r="U20" s="185">
        <f>VLOOKUP(T20,[1]Preguntas!$K$8:$L$9,2,0)</f>
        <v>10</v>
      </c>
      <c r="V20" s="185" t="s">
        <v>94</v>
      </c>
      <c r="W20" s="185">
        <f>VLOOKUP(V20,[1]Preguntas!$N$4:$O$6,2,0)</f>
        <v>10</v>
      </c>
      <c r="X20" s="185" t="s">
        <v>216</v>
      </c>
      <c r="Y20" s="185">
        <f>VLOOKUP(X20,[1]Preguntas!$R$4:$S$8,2,0)</f>
        <v>20</v>
      </c>
      <c r="Z20" s="200" t="s">
        <v>214</v>
      </c>
      <c r="AA20" s="185">
        <f>VLOOKUP(Z20,[1]Preguntas!$U$5:$V$6,2,0)</f>
        <v>10</v>
      </c>
      <c r="AB20" s="201" t="s">
        <v>45</v>
      </c>
      <c r="AC20" s="185">
        <f>VLOOKUP(AB20,[1]Preguntas!$X$5:$Y$7,2,0)</f>
        <v>0</v>
      </c>
      <c r="AD20" s="189">
        <f t="shared" si="0"/>
        <v>55</v>
      </c>
      <c r="AE20" s="355"/>
      <c r="AF20" s="352"/>
      <c r="AG20" s="352"/>
      <c r="AH20" s="352"/>
      <c r="AI20" s="307"/>
      <c r="AJ20" s="310"/>
      <c r="AK20" s="301"/>
      <c r="AL20" s="333"/>
      <c r="AM20" s="333"/>
      <c r="AN20" s="304"/>
      <c r="AO20" s="343"/>
      <c r="AP20" s="345"/>
    </row>
    <row r="21" spans="1:42" ht="63" customHeight="1" x14ac:dyDescent="0.2">
      <c r="A21" s="317" t="s">
        <v>436</v>
      </c>
      <c r="B21" s="318" t="s">
        <v>350</v>
      </c>
      <c r="C21" s="330" t="s">
        <v>351</v>
      </c>
      <c r="D21" s="333" t="s">
        <v>352</v>
      </c>
      <c r="E21" s="336" t="s">
        <v>73</v>
      </c>
      <c r="F21" s="336" t="s">
        <v>69</v>
      </c>
      <c r="G21" s="333" t="s">
        <v>352</v>
      </c>
      <c r="H21" s="339" t="s">
        <v>17</v>
      </c>
      <c r="I21" s="377">
        <v>3</v>
      </c>
      <c r="J21" s="351" t="str">
        <f>VLOOKUP(I21,Listados!$E$1:$F$6,2)</f>
        <v>Posible</v>
      </c>
      <c r="K21" s="378">
        <v>4</v>
      </c>
      <c r="L21" s="351" t="str">
        <f>VLOOKUP(K21,Listados!$E$1:$G$6,3)</f>
        <v>Mayor</v>
      </c>
      <c r="M21" s="379" t="str">
        <f>IF(I21&lt;&gt;"",(INDEX(Listados!$B$34:$G$39,MATCH(I21,Listados!$B$34:$B$39,0),MATCH(K21,Listados!$B$34:$G$34,0))),"")</f>
        <v>A</v>
      </c>
      <c r="N21" s="177" t="s">
        <v>353</v>
      </c>
      <c r="O21" s="179" t="s">
        <v>61</v>
      </c>
      <c r="P21" s="179" t="s">
        <v>195</v>
      </c>
      <c r="Q21" s="179">
        <f>VLOOKUP(P21,[1]Preguntas!$K$4:$L$5,2,0)</f>
        <v>10</v>
      </c>
      <c r="R21" s="179" t="s">
        <v>195</v>
      </c>
      <c r="S21" s="179">
        <f>VLOOKUP(R21,[1]Preguntas!$K$6:$L$7,2,0)</f>
        <v>15</v>
      </c>
      <c r="T21" s="179" t="s">
        <v>195</v>
      </c>
      <c r="U21" s="179">
        <f>VLOOKUP(T21,[1]Preguntas!$K$8:$L$9,2,0)</f>
        <v>10</v>
      </c>
      <c r="V21" s="179" t="s">
        <v>93</v>
      </c>
      <c r="W21" s="179">
        <f>VLOOKUP(V21,[1]Preguntas!$N$4:$O$6,2,0)</f>
        <v>15</v>
      </c>
      <c r="X21" s="179" t="s">
        <v>216</v>
      </c>
      <c r="Y21" s="179">
        <f>VLOOKUP(X21,[1]Preguntas!$R$4:$S$8,2,0)</f>
        <v>20</v>
      </c>
      <c r="Z21" s="180" t="s">
        <v>214</v>
      </c>
      <c r="AA21" s="179">
        <f>VLOOKUP(Z21,[1]Preguntas!$U$5:$V$6,2,0)</f>
        <v>10</v>
      </c>
      <c r="AB21" s="181" t="s">
        <v>212</v>
      </c>
      <c r="AC21" s="179">
        <f>VLOOKUP(AB21,[1]Preguntas!$X$5:$Y$7,2,0)</f>
        <v>10</v>
      </c>
      <c r="AD21" s="182">
        <f t="shared" si="0"/>
        <v>90</v>
      </c>
      <c r="AE21" s="380">
        <f>IF(AND(I21&gt;2,AVERAGE(AD21:AD24)&gt;90),I21-2,IF(AND(I21&gt;2,AVERAGE(AD21:AD24)&gt;75),I21-2,IF(AND(I21&gt;1,AVERAGE(AD21:AD24)&gt;50),I21-1,I21)))</f>
        <v>1</v>
      </c>
      <c r="AF21" s="350" t="str">
        <f>VLOOKUP(AD21,Listados!$E$1:$F$6,2)</f>
        <v>Casi seguro</v>
      </c>
      <c r="AG21" s="350">
        <f>IF(AND(K21&gt;2,AVERAGE(AD21:AD24)&gt;90),K21-2,IF(AND(K21&gt;1,AVERAGE(AD21:AD24)&gt;75),K21-1,IF(AND(K21&gt;1,AVERAGE(AD21:AD24)&gt;50),K21-1,K21)))</f>
        <v>3</v>
      </c>
      <c r="AH21" s="350" t="str">
        <f>VLOOKUP(AG21,Listados!$E$1:$G$6,3)</f>
        <v>Moderado</v>
      </c>
      <c r="AI21" s="305" t="str">
        <f>IF(AE21&lt;&gt;"",(INDEX(Listados!$B$34:$G$39,MATCH(AE21,Listados!$B$34:$B$39,0),MATCH(AG21,Listados!$B$34:$G$34,0))),"")</f>
        <v>M</v>
      </c>
      <c r="AJ21" s="309" t="str">
        <f>VLOOKUP(AI21,Listados!$L$2:$M$5,2,0)</f>
        <v>Reducir</v>
      </c>
      <c r="AK21" s="383" t="s">
        <v>114</v>
      </c>
      <c r="AL21" s="275" t="s">
        <v>357</v>
      </c>
      <c r="AM21" s="275" t="s">
        <v>358</v>
      </c>
      <c r="AN21" s="302"/>
      <c r="AO21" s="341"/>
      <c r="AP21" s="368"/>
    </row>
    <row r="22" spans="1:42" ht="49.5" customHeight="1" x14ac:dyDescent="0.2">
      <c r="A22" s="318"/>
      <c r="B22" s="318"/>
      <c r="C22" s="330"/>
      <c r="D22" s="333"/>
      <c r="E22" s="336"/>
      <c r="F22" s="336"/>
      <c r="G22" s="333"/>
      <c r="H22" s="339"/>
      <c r="I22" s="323"/>
      <c r="J22" s="351"/>
      <c r="K22" s="336"/>
      <c r="L22" s="351"/>
      <c r="M22" s="379"/>
      <c r="N22" s="80" t="s">
        <v>354</v>
      </c>
      <c r="O22" s="203" t="s">
        <v>61</v>
      </c>
      <c r="P22" s="203" t="s">
        <v>195</v>
      </c>
      <c r="Q22" s="203">
        <f>VLOOKUP(P22,[1]Preguntas!$K$4:$L$5,2,0)</f>
        <v>10</v>
      </c>
      <c r="R22" s="203" t="s">
        <v>195</v>
      </c>
      <c r="S22" s="203">
        <f>VLOOKUP(R22,[1]Preguntas!$K$6:$L$7,2,0)</f>
        <v>15</v>
      </c>
      <c r="T22" s="203" t="s">
        <v>195</v>
      </c>
      <c r="U22" s="203">
        <f>VLOOKUP(T22,[1]Preguntas!$K$8:$L$9,2,0)</f>
        <v>10</v>
      </c>
      <c r="V22" s="203" t="s">
        <v>93</v>
      </c>
      <c r="W22" s="203">
        <f>VLOOKUP(V22,[1]Preguntas!$N$4:$O$6,2,0)</f>
        <v>15</v>
      </c>
      <c r="X22" s="203" t="s">
        <v>216</v>
      </c>
      <c r="Y22" s="203">
        <f>VLOOKUP(X22,[1]Preguntas!$R$4:$S$8,2,0)</f>
        <v>20</v>
      </c>
      <c r="Z22" s="210" t="s">
        <v>214</v>
      </c>
      <c r="AA22" s="203">
        <f>VLOOKUP(Z22,[1]Preguntas!$U$5:$V$6,2,0)</f>
        <v>10</v>
      </c>
      <c r="AB22" s="211" t="s">
        <v>212</v>
      </c>
      <c r="AC22" s="203">
        <f>VLOOKUP(AB22,[1]Preguntas!$X$5:$Y$7,2,0)</f>
        <v>10</v>
      </c>
      <c r="AD22" s="239">
        <f t="shared" si="0"/>
        <v>90</v>
      </c>
      <c r="AE22" s="381"/>
      <c r="AF22" s="351"/>
      <c r="AG22" s="351"/>
      <c r="AH22" s="351"/>
      <c r="AI22" s="306"/>
      <c r="AJ22" s="309"/>
      <c r="AK22" s="300"/>
      <c r="AL22" s="276"/>
      <c r="AM22" s="276"/>
      <c r="AN22" s="303"/>
      <c r="AO22" s="342"/>
      <c r="AP22" s="345"/>
    </row>
    <row r="23" spans="1:42" ht="63" customHeight="1" x14ac:dyDescent="0.2">
      <c r="A23" s="318"/>
      <c r="B23" s="318"/>
      <c r="C23" s="330"/>
      <c r="D23" s="333"/>
      <c r="E23" s="336"/>
      <c r="F23" s="336"/>
      <c r="G23" s="333"/>
      <c r="H23" s="339"/>
      <c r="I23" s="323"/>
      <c r="J23" s="351"/>
      <c r="K23" s="336"/>
      <c r="L23" s="351"/>
      <c r="M23" s="379"/>
      <c r="N23" s="80" t="s">
        <v>355</v>
      </c>
      <c r="O23" s="203" t="s">
        <v>61</v>
      </c>
      <c r="P23" s="203" t="s">
        <v>195</v>
      </c>
      <c r="Q23" s="203">
        <f>VLOOKUP(P23,[1]Preguntas!$K$4:$L$5,2,0)</f>
        <v>10</v>
      </c>
      <c r="R23" s="203" t="s">
        <v>195</v>
      </c>
      <c r="S23" s="203">
        <f>VLOOKUP(R23,[1]Preguntas!$K$6:$L$7,2,0)</f>
        <v>15</v>
      </c>
      <c r="T23" s="203" t="s">
        <v>195</v>
      </c>
      <c r="U23" s="203">
        <f>VLOOKUP(T23,[1]Preguntas!$K$8:$L$9,2,0)</f>
        <v>10</v>
      </c>
      <c r="V23" s="203" t="s">
        <v>93</v>
      </c>
      <c r="W23" s="203">
        <f>VLOOKUP(V23,[1]Preguntas!$N$4:$O$6,2,0)</f>
        <v>15</v>
      </c>
      <c r="X23" s="203" t="s">
        <v>217</v>
      </c>
      <c r="Y23" s="203">
        <f>VLOOKUP(X23,[1]Preguntas!$R$4:$S$8,2,0)</f>
        <v>15</v>
      </c>
      <c r="Z23" s="210" t="s">
        <v>214</v>
      </c>
      <c r="AA23" s="203">
        <f>VLOOKUP(Z23,[1]Preguntas!$U$5:$V$6,2,0)</f>
        <v>10</v>
      </c>
      <c r="AB23" s="211" t="s">
        <v>212</v>
      </c>
      <c r="AC23" s="203"/>
      <c r="AD23" s="239">
        <f t="shared" si="0"/>
        <v>75</v>
      </c>
      <c r="AE23" s="381"/>
      <c r="AF23" s="351"/>
      <c r="AG23" s="351"/>
      <c r="AH23" s="351"/>
      <c r="AI23" s="306"/>
      <c r="AJ23" s="309"/>
      <c r="AK23" s="300"/>
      <c r="AL23" s="360"/>
      <c r="AM23" s="360"/>
      <c r="AN23" s="303"/>
      <c r="AO23" s="342"/>
      <c r="AP23" s="345"/>
    </row>
    <row r="24" spans="1:42" ht="51" customHeight="1" thickBot="1" x14ac:dyDescent="0.25">
      <c r="A24" s="319"/>
      <c r="B24" s="318"/>
      <c r="C24" s="330"/>
      <c r="D24" s="333"/>
      <c r="E24" s="336"/>
      <c r="F24" s="336"/>
      <c r="G24" s="333"/>
      <c r="H24" s="339"/>
      <c r="I24" s="323"/>
      <c r="J24" s="351"/>
      <c r="K24" s="336"/>
      <c r="L24" s="351"/>
      <c r="M24" s="379"/>
      <c r="N24" s="178" t="s">
        <v>356</v>
      </c>
      <c r="O24" s="240" t="s">
        <v>61</v>
      </c>
      <c r="P24" s="240" t="s">
        <v>195</v>
      </c>
      <c r="Q24" s="240">
        <f>VLOOKUP(P24,[1]Preguntas!$K$4:$L$5,2,0)</f>
        <v>10</v>
      </c>
      <c r="R24" s="240" t="s">
        <v>195</v>
      </c>
      <c r="S24" s="240">
        <f>VLOOKUP(R24,[1]Preguntas!$K$6:$L$7,2,0)</f>
        <v>15</v>
      </c>
      <c r="T24" s="240" t="s">
        <v>195</v>
      </c>
      <c r="U24" s="240">
        <f>VLOOKUP(T24,[1]Preguntas!$K$8:$L$9,2,0)</f>
        <v>10</v>
      </c>
      <c r="V24" s="240" t="s">
        <v>93</v>
      </c>
      <c r="W24" s="240">
        <f>VLOOKUP(V24,[1]Preguntas!$N$4:$O$6,2,0)</f>
        <v>15</v>
      </c>
      <c r="X24" s="240" t="s">
        <v>216</v>
      </c>
      <c r="Y24" s="240">
        <f>VLOOKUP(X24,[1]Preguntas!$R$4:$S$8,2,0)</f>
        <v>20</v>
      </c>
      <c r="Z24" s="241" t="s">
        <v>214</v>
      </c>
      <c r="AA24" s="240">
        <f>VLOOKUP(Z24,[1]Preguntas!$U$5:$V$6,2,0)</f>
        <v>10</v>
      </c>
      <c r="AB24" s="242" t="s">
        <v>212</v>
      </c>
      <c r="AC24" s="240">
        <f>VLOOKUP(AB24,[1]Preguntas!$X$5:$Y$7,2,0)</f>
        <v>10</v>
      </c>
      <c r="AD24" s="243">
        <f t="shared" si="0"/>
        <v>90</v>
      </c>
      <c r="AE24" s="382"/>
      <c r="AF24" s="352"/>
      <c r="AG24" s="352"/>
      <c r="AH24" s="352"/>
      <c r="AI24" s="307"/>
      <c r="AJ24" s="309"/>
      <c r="AK24" s="300"/>
      <c r="AL24" s="360"/>
      <c r="AM24" s="360"/>
      <c r="AN24" s="303"/>
      <c r="AO24" s="342"/>
      <c r="AP24" s="345"/>
    </row>
    <row r="25" spans="1:42" ht="65.25" customHeight="1" x14ac:dyDescent="0.2">
      <c r="A25" s="317" t="s">
        <v>437</v>
      </c>
      <c r="B25" s="332" t="s">
        <v>350</v>
      </c>
      <c r="C25" s="329" t="s">
        <v>359</v>
      </c>
      <c r="D25" s="332" t="s">
        <v>360</v>
      </c>
      <c r="E25" s="335" t="s">
        <v>73</v>
      </c>
      <c r="F25" s="335" t="s">
        <v>59</v>
      </c>
      <c r="G25" s="332" t="s">
        <v>361</v>
      </c>
      <c r="H25" s="338" t="s">
        <v>16</v>
      </c>
      <c r="I25" s="322">
        <v>3</v>
      </c>
      <c r="J25" s="350" t="str">
        <f>VLOOKUP(I25,Listados!$E$1:$F$6,2)</f>
        <v>Posible</v>
      </c>
      <c r="K25" s="335">
        <v>5</v>
      </c>
      <c r="L25" s="350" t="str">
        <f>VLOOKUP(K25,Listados!$E$1:$G$6,3)</f>
        <v>Catastrófico</v>
      </c>
      <c r="M25" s="305" t="str">
        <f>IF(I25&lt;&gt;"",(INDEX(Listados!$B$34:$G$39,MATCH(I25,Listados!$B$34:$B$39,0),MATCH(K25,Listados!$B$34:$G$34,0))),"")</f>
        <v>E</v>
      </c>
      <c r="N25" s="75" t="s">
        <v>362</v>
      </c>
      <c r="O25" s="186" t="s">
        <v>61</v>
      </c>
      <c r="P25" s="186" t="s">
        <v>195</v>
      </c>
      <c r="Q25" s="186">
        <f>VLOOKUP(P25,[1]Preguntas!$K$4:$L$5,2,0)</f>
        <v>10</v>
      </c>
      <c r="R25" s="186" t="s">
        <v>195</v>
      </c>
      <c r="S25" s="186">
        <f>VLOOKUP(R25,[1]Preguntas!$K$6:$L$7,2,0)</f>
        <v>15</v>
      </c>
      <c r="T25" s="186" t="s">
        <v>195</v>
      </c>
      <c r="U25" s="186">
        <f>VLOOKUP(T25,[1]Preguntas!$K$8:$L$9,2,0)</f>
        <v>10</v>
      </c>
      <c r="V25" s="186" t="s">
        <v>93</v>
      </c>
      <c r="W25" s="186">
        <f>VLOOKUP(V25,[1]Preguntas!$N$4:$O$6,2,0)</f>
        <v>15</v>
      </c>
      <c r="X25" s="186" t="s">
        <v>217</v>
      </c>
      <c r="Y25" s="186">
        <f>VLOOKUP(X25,[1]Preguntas!$R$4:$S$8,2,0)</f>
        <v>15</v>
      </c>
      <c r="Z25" s="71" t="s">
        <v>214</v>
      </c>
      <c r="AA25" s="186">
        <f>VLOOKUP(Z25,[1]Preguntas!$U$5:$V$6,2,0)</f>
        <v>10</v>
      </c>
      <c r="AB25" s="72" t="s">
        <v>212</v>
      </c>
      <c r="AC25" s="186">
        <f>VLOOKUP(AB25,[1]Preguntas!$X$5:$Y$7,2,0)</f>
        <v>10</v>
      </c>
      <c r="AD25" s="190">
        <f t="shared" si="0"/>
        <v>85</v>
      </c>
      <c r="AE25" s="353">
        <f>IF(AND(I25&gt;2,AVERAGE(AD25:AD29)&gt;90),I25-2,IF(AND(I25&gt;2,AVERAGE(AD25:AD29)&gt;75),I25-2,IF(AND(I25&gt;1,AVERAGE(AD25:AD29)&gt;50),I25-1,I25)))</f>
        <v>1</v>
      </c>
      <c r="AF25" s="350" t="str">
        <f>VLOOKUP(AD25,Listados!$E$1:$F$6,2)</f>
        <v>Casi seguro</v>
      </c>
      <c r="AG25" s="350">
        <f>IF(AND(K25&gt;2,AVERAGE(AD25:AD29)&gt;90),K25-2,IF(AND(K25&gt;1,AVERAGE(AD25:AD29)&gt;75),K25-1,IF(AND(K25&gt;1,AVERAGE(AD25:AD29)&gt;50),K25-1,K25)))</f>
        <v>3</v>
      </c>
      <c r="AH25" s="350" t="str">
        <f>VLOOKUP(AG25,Listados!$E$1:$G$6,3)</f>
        <v>Moderado</v>
      </c>
      <c r="AI25" s="305" t="str">
        <f>IF(AE25&lt;&gt;"",(INDEX(Listados!$B$34:$G$39,MATCH(AE25,Listados!$B$34:$B$39,0),MATCH(AG25,Listados!$B$34:$G$34,0))),"")</f>
        <v>M</v>
      </c>
      <c r="AJ25" s="308" t="str">
        <f>VLOOKUP(AI25,Listados!$L$2:$M$5,2,0)</f>
        <v>Reducir</v>
      </c>
      <c r="AK25" s="299" t="s">
        <v>115</v>
      </c>
      <c r="AL25" s="275" t="s">
        <v>367</v>
      </c>
      <c r="AM25" s="369" t="s">
        <v>368</v>
      </c>
      <c r="AN25" s="281"/>
      <c r="AO25" s="311"/>
      <c r="AP25" s="375"/>
    </row>
    <row r="26" spans="1:42" ht="56.25" customHeight="1" x14ac:dyDescent="0.2">
      <c r="A26" s="318"/>
      <c r="B26" s="333"/>
      <c r="C26" s="330"/>
      <c r="D26" s="333"/>
      <c r="E26" s="336"/>
      <c r="F26" s="336"/>
      <c r="G26" s="333"/>
      <c r="H26" s="339"/>
      <c r="I26" s="323"/>
      <c r="J26" s="351"/>
      <c r="K26" s="336"/>
      <c r="L26" s="351"/>
      <c r="M26" s="306"/>
      <c r="N26" s="75" t="s">
        <v>363</v>
      </c>
      <c r="O26" s="186" t="s">
        <v>193</v>
      </c>
      <c r="P26" s="186" t="s">
        <v>195</v>
      </c>
      <c r="Q26" s="186">
        <f>VLOOKUP(P26,[1]Preguntas!$K$4:$L$5,2,0)</f>
        <v>10</v>
      </c>
      <c r="R26" s="186" t="s">
        <v>195</v>
      </c>
      <c r="S26" s="186">
        <f>VLOOKUP(R26,[1]Preguntas!$K$6:$L$7,2,0)</f>
        <v>15</v>
      </c>
      <c r="T26" s="186" t="s">
        <v>195</v>
      </c>
      <c r="U26" s="186">
        <f>VLOOKUP(T26,[1]Preguntas!$K$8:$L$9,2,0)</f>
        <v>10</v>
      </c>
      <c r="V26" s="186" t="s">
        <v>93</v>
      </c>
      <c r="W26" s="186">
        <f>VLOOKUP(V26,[1]Preguntas!$N$4:$O$6,2,0)</f>
        <v>15</v>
      </c>
      <c r="X26" s="186" t="s">
        <v>217</v>
      </c>
      <c r="Y26" s="186">
        <f>VLOOKUP(X26,[1]Preguntas!$R$4:$S$8,2,0)</f>
        <v>15</v>
      </c>
      <c r="Z26" s="71" t="s">
        <v>214</v>
      </c>
      <c r="AA26" s="186">
        <f>VLOOKUP(Z26,[1]Preguntas!$U$5:$V$6,2,0)</f>
        <v>10</v>
      </c>
      <c r="AB26" s="72" t="s">
        <v>211</v>
      </c>
      <c r="AC26" s="186">
        <f>VLOOKUP(AB26,[1]Preguntas!$X$5:$Y$7,2,0)</f>
        <v>20</v>
      </c>
      <c r="AD26" s="190">
        <f t="shared" si="0"/>
        <v>95</v>
      </c>
      <c r="AE26" s="354"/>
      <c r="AF26" s="351"/>
      <c r="AG26" s="351"/>
      <c r="AH26" s="351"/>
      <c r="AI26" s="306"/>
      <c r="AJ26" s="309"/>
      <c r="AK26" s="300"/>
      <c r="AL26" s="276"/>
      <c r="AM26" s="370"/>
      <c r="AN26" s="282"/>
      <c r="AO26" s="312"/>
      <c r="AP26" s="376"/>
    </row>
    <row r="27" spans="1:42" ht="57.75" customHeight="1" x14ac:dyDescent="0.2">
      <c r="A27" s="318"/>
      <c r="B27" s="333"/>
      <c r="C27" s="330"/>
      <c r="D27" s="333"/>
      <c r="E27" s="336"/>
      <c r="F27" s="336"/>
      <c r="G27" s="333"/>
      <c r="H27" s="339"/>
      <c r="I27" s="323"/>
      <c r="J27" s="351"/>
      <c r="K27" s="336"/>
      <c r="L27" s="351"/>
      <c r="M27" s="306"/>
      <c r="N27" s="75" t="s">
        <v>364</v>
      </c>
      <c r="O27" s="186" t="s">
        <v>193</v>
      </c>
      <c r="P27" s="186" t="s">
        <v>195</v>
      </c>
      <c r="Q27" s="186">
        <f>VLOOKUP(P27,[1]Preguntas!$K$4:$L$5,2,0)</f>
        <v>10</v>
      </c>
      <c r="R27" s="186" t="s">
        <v>195</v>
      </c>
      <c r="S27" s="186">
        <f>VLOOKUP(R27,[1]Preguntas!$K$6:$L$7,2,0)</f>
        <v>15</v>
      </c>
      <c r="T27" s="186" t="s">
        <v>195</v>
      </c>
      <c r="U27" s="186">
        <f>VLOOKUP(T27,[1]Preguntas!$K$8:$L$9,2,0)</f>
        <v>10</v>
      </c>
      <c r="V27" s="186" t="s">
        <v>93</v>
      </c>
      <c r="W27" s="186">
        <f>VLOOKUP(V27,[1]Preguntas!$N$4:$O$6,2,0)</f>
        <v>15</v>
      </c>
      <c r="X27" s="186" t="s">
        <v>216</v>
      </c>
      <c r="Y27" s="186">
        <f>VLOOKUP(X27,[1]Preguntas!$R$4:$S$8,2,0)</f>
        <v>20</v>
      </c>
      <c r="Z27" s="71" t="s">
        <v>214</v>
      </c>
      <c r="AA27" s="186">
        <f>VLOOKUP(Z27,[1]Preguntas!$U$5:$V$6,2,0)</f>
        <v>10</v>
      </c>
      <c r="AB27" s="72" t="s">
        <v>211</v>
      </c>
      <c r="AC27" s="186">
        <f>VLOOKUP(AB27,[1]Preguntas!$X$5:$Y$7,2,0)</f>
        <v>20</v>
      </c>
      <c r="AD27" s="190">
        <f t="shared" si="0"/>
        <v>100</v>
      </c>
      <c r="AE27" s="354"/>
      <c r="AF27" s="351"/>
      <c r="AG27" s="351"/>
      <c r="AH27" s="351"/>
      <c r="AI27" s="306"/>
      <c r="AJ27" s="309"/>
      <c r="AK27" s="300"/>
      <c r="AL27" s="276"/>
      <c r="AM27" s="370"/>
      <c r="AN27" s="282"/>
      <c r="AO27" s="312"/>
      <c r="AP27" s="376"/>
    </row>
    <row r="28" spans="1:42" ht="61.5" customHeight="1" x14ac:dyDescent="0.2">
      <c r="A28" s="318"/>
      <c r="B28" s="333"/>
      <c r="C28" s="330"/>
      <c r="D28" s="333"/>
      <c r="E28" s="336"/>
      <c r="F28" s="336"/>
      <c r="G28" s="333"/>
      <c r="H28" s="339"/>
      <c r="I28" s="323"/>
      <c r="J28" s="351"/>
      <c r="K28" s="336"/>
      <c r="L28" s="351"/>
      <c r="M28" s="306"/>
      <c r="N28" s="75" t="s">
        <v>365</v>
      </c>
      <c r="O28" s="186" t="s">
        <v>61</v>
      </c>
      <c r="P28" s="186" t="s">
        <v>195</v>
      </c>
      <c r="Q28" s="186">
        <f>VLOOKUP(P28,[1]Preguntas!$K$4:$L$5,2,0)</f>
        <v>10</v>
      </c>
      <c r="R28" s="186" t="s">
        <v>195</v>
      </c>
      <c r="S28" s="186">
        <f>VLOOKUP(R28,[1]Preguntas!$K$6:$L$7,2,0)</f>
        <v>15</v>
      </c>
      <c r="T28" s="186" t="s">
        <v>195</v>
      </c>
      <c r="U28" s="186">
        <f>VLOOKUP(T28,[1]Preguntas!$K$8:$L$9,2,0)</f>
        <v>10</v>
      </c>
      <c r="V28" s="186" t="s">
        <v>93</v>
      </c>
      <c r="W28" s="186">
        <f>VLOOKUP(V28,[1]Preguntas!$N$4:$O$6,2,0)</f>
        <v>15</v>
      </c>
      <c r="X28" s="186" t="s">
        <v>216</v>
      </c>
      <c r="Y28" s="186">
        <f>VLOOKUP(X28,[1]Preguntas!$R$4:$S$8,2,0)</f>
        <v>20</v>
      </c>
      <c r="Z28" s="71" t="s">
        <v>214</v>
      </c>
      <c r="AA28" s="186">
        <f>VLOOKUP(Z28,[1]Preguntas!$U$5:$V$6,2,0)</f>
        <v>10</v>
      </c>
      <c r="AB28" s="72" t="s">
        <v>211</v>
      </c>
      <c r="AC28" s="186">
        <f>VLOOKUP(AB28,[1]Preguntas!$X$5:$Y$7,2,0)</f>
        <v>20</v>
      </c>
      <c r="AD28" s="190">
        <f t="shared" si="0"/>
        <v>100</v>
      </c>
      <c r="AE28" s="354"/>
      <c r="AF28" s="351"/>
      <c r="AG28" s="351"/>
      <c r="AH28" s="351"/>
      <c r="AI28" s="306"/>
      <c r="AJ28" s="309"/>
      <c r="AK28" s="300"/>
      <c r="AL28" s="276"/>
      <c r="AM28" s="370"/>
      <c r="AN28" s="282"/>
      <c r="AO28" s="312"/>
      <c r="AP28" s="376"/>
    </row>
    <row r="29" spans="1:42" ht="78" customHeight="1" thickBot="1" x14ac:dyDescent="0.25">
      <c r="A29" s="319"/>
      <c r="B29" s="334"/>
      <c r="C29" s="331"/>
      <c r="D29" s="334"/>
      <c r="E29" s="337"/>
      <c r="F29" s="337"/>
      <c r="G29" s="334"/>
      <c r="H29" s="340"/>
      <c r="I29" s="324"/>
      <c r="J29" s="352"/>
      <c r="K29" s="337"/>
      <c r="L29" s="352"/>
      <c r="M29" s="307"/>
      <c r="N29" s="194" t="s">
        <v>366</v>
      </c>
      <c r="O29" s="192" t="s">
        <v>61</v>
      </c>
      <c r="P29" s="192" t="s">
        <v>195</v>
      </c>
      <c r="Q29" s="192">
        <f>VLOOKUP(P29,[1]Preguntas!$K$4:$L$5,2,0)</f>
        <v>10</v>
      </c>
      <c r="R29" s="192" t="s">
        <v>195</v>
      </c>
      <c r="S29" s="192">
        <f>VLOOKUP(R29,[1]Preguntas!$K$6:$L$7,2,0)</f>
        <v>15</v>
      </c>
      <c r="T29" s="192" t="s">
        <v>195</v>
      </c>
      <c r="U29" s="192">
        <f>VLOOKUP(T29,[1]Preguntas!$K$8:$L$9,2,0)</f>
        <v>10</v>
      </c>
      <c r="V29" s="192" t="s">
        <v>93</v>
      </c>
      <c r="W29" s="192">
        <f>VLOOKUP(V29,[1]Preguntas!$N$4:$O$6,2,0)</f>
        <v>15</v>
      </c>
      <c r="X29" s="192" t="s">
        <v>216</v>
      </c>
      <c r="Y29" s="192">
        <f>VLOOKUP(X29,[1]Preguntas!$R$4:$S$8,2,0)</f>
        <v>20</v>
      </c>
      <c r="Z29" s="183" t="s">
        <v>214</v>
      </c>
      <c r="AA29" s="192">
        <f>VLOOKUP(Z29,[1]Preguntas!$U$5:$V$6,2,0)</f>
        <v>10</v>
      </c>
      <c r="AB29" s="184" t="s">
        <v>211</v>
      </c>
      <c r="AC29" s="192">
        <f>VLOOKUP(AB29,[1]Preguntas!$X$5:$Y$7,2,0)</f>
        <v>20</v>
      </c>
      <c r="AD29" s="191">
        <f t="shared" si="0"/>
        <v>100</v>
      </c>
      <c r="AE29" s="355"/>
      <c r="AF29" s="352"/>
      <c r="AG29" s="352"/>
      <c r="AH29" s="352"/>
      <c r="AI29" s="307"/>
      <c r="AJ29" s="310"/>
      <c r="AK29" s="301"/>
      <c r="AL29" s="277"/>
      <c r="AM29" s="371"/>
      <c r="AN29" s="283"/>
      <c r="AO29" s="313"/>
      <c r="AP29" s="376"/>
    </row>
    <row r="30" spans="1:42" ht="76.5" customHeight="1" x14ac:dyDescent="0.2">
      <c r="A30" s="317" t="s">
        <v>437</v>
      </c>
      <c r="B30" s="332" t="s">
        <v>369</v>
      </c>
      <c r="C30" s="329" t="s">
        <v>370</v>
      </c>
      <c r="D30" s="332" t="s">
        <v>371</v>
      </c>
      <c r="E30" s="335" t="s">
        <v>139</v>
      </c>
      <c r="F30" s="335" t="s">
        <v>372</v>
      </c>
      <c r="G30" s="332" t="s">
        <v>373</v>
      </c>
      <c r="H30" s="338" t="s">
        <v>14</v>
      </c>
      <c r="I30" s="322">
        <v>3</v>
      </c>
      <c r="J30" s="350" t="str">
        <f>VLOOKUP(I30,Listados!$E$1:$F$6,2)</f>
        <v>Posible</v>
      </c>
      <c r="K30" s="335">
        <v>5</v>
      </c>
      <c r="L30" s="350" t="str">
        <f>VLOOKUP(K30,Listados!$E$1:$G$6,3)</f>
        <v>Catastrófico</v>
      </c>
      <c r="M30" s="305" t="str">
        <f>IF(I30&lt;&gt;"",(INDEX(Listados!$B$34:$G$39,MATCH(I30,Listados!$B$34:$B$39,0),MATCH(K30,Listados!$B$34:$G$34,0))),"")</f>
        <v>E</v>
      </c>
      <c r="N30" s="177" t="s">
        <v>374</v>
      </c>
      <c r="O30" s="179" t="s">
        <v>61</v>
      </c>
      <c r="P30" s="179" t="s">
        <v>195</v>
      </c>
      <c r="Q30" s="179">
        <f>VLOOKUP(P30,[1]Preguntas!$K$4:$L$5,2,0)</f>
        <v>10</v>
      </c>
      <c r="R30" s="179" t="s">
        <v>195</v>
      </c>
      <c r="S30" s="179">
        <f>VLOOKUP(R30,[1]Preguntas!$K$6:$L$7,2,0)</f>
        <v>15</v>
      </c>
      <c r="T30" s="179" t="s">
        <v>195</v>
      </c>
      <c r="U30" s="179">
        <f>VLOOKUP(T30,[1]Preguntas!$K$8:$L$9,2,0)</f>
        <v>10</v>
      </c>
      <c r="V30" s="179" t="s">
        <v>93</v>
      </c>
      <c r="W30" s="179">
        <f>VLOOKUP(V30,[1]Preguntas!$N$4:$O$6,2,0)</f>
        <v>15</v>
      </c>
      <c r="X30" s="179" t="s">
        <v>219</v>
      </c>
      <c r="Y30" s="179">
        <f>VLOOKUP(X30,[1]Preguntas!$R$4:$S$8,2,0)</f>
        <v>5</v>
      </c>
      <c r="Z30" s="180" t="s">
        <v>214</v>
      </c>
      <c r="AA30" s="179">
        <f>VLOOKUP(Z30,[1]Preguntas!$U$5:$V$6,2,0)</f>
        <v>10</v>
      </c>
      <c r="AB30" s="181" t="s">
        <v>211</v>
      </c>
      <c r="AC30" s="179">
        <f>VLOOKUP(AB30,[1]Preguntas!$X$5:$Y$7,2,0)</f>
        <v>20</v>
      </c>
      <c r="AD30" s="182">
        <f t="shared" si="0"/>
        <v>85</v>
      </c>
      <c r="AE30" s="353">
        <f>IF(AND(I30&gt;2,AVERAGE(AD30:AD32)&gt;90),I30-2,IF(AND(I30&gt;2,AVERAGE(AD30:AD32)&gt;75),I30-2,IF(AND(I30&gt;1,AVERAGE(AD30:AD32)&gt;50),I30-1,I30)))</f>
        <v>1</v>
      </c>
      <c r="AF30" s="350" t="str">
        <f>VLOOKUP(AD30,Listados!$E$1:$F$6,2)</f>
        <v>Casi seguro</v>
      </c>
      <c r="AG30" s="350">
        <f>IF(AND(K30&gt;2,AVERAGE(AD30:AD32)&gt;90),K30-2,IF(AND(K30&gt;1,AVERAGE(AD30:AD32)&gt;75),K30-1,IF(AND(K30&gt;1,AVERAGE(AD30:AD32)&gt;50),K30-1,K30)))</f>
        <v>3</v>
      </c>
      <c r="AH30" s="350" t="str">
        <f>VLOOKUP(AG30,Listados!$E$1:$G$6,3)</f>
        <v>Moderado</v>
      </c>
      <c r="AI30" s="305" t="str">
        <f>IF(AE30&lt;&gt;"",(INDEX(Listados!$B$34:$G$39,MATCH(AE30,Listados!$B$34:$B$39,0),MATCH(AG30,Listados!$B$34:$G$34,0))),"")</f>
        <v>M</v>
      </c>
      <c r="AJ30" s="308" t="str">
        <f>VLOOKUP(AI30,Listados!$L$2:$M$5,2,0)</f>
        <v>Reducir</v>
      </c>
      <c r="AK30" s="299" t="s">
        <v>114</v>
      </c>
      <c r="AL30" s="275" t="s">
        <v>377</v>
      </c>
      <c r="AM30" s="275" t="s">
        <v>378</v>
      </c>
      <c r="AN30" s="302"/>
      <c r="AO30" s="341"/>
      <c r="AP30" s="368"/>
    </row>
    <row r="31" spans="1:42" ht="76.5" customHeight="1" x14ac:dyDescent="0.2">
      <c r="A31" s="318"/>
      <c r="B31" s="333"/>
      <c r="C31" s="330"/>
      <c r="D31" s="333"/>
      <c r="E31" s="336"/>
      <c r="F31" s="336"/>
      <c r="G31" s="333"/>
      <c r="H31" s="339"/>
      <c r="I31" s="323"/>
      <c r="J31" s="351"/>
      <c r="K31" s="336"/>
      <c r="L31" s="351"/>
      <c r="M31" s="306"/>
      <c r="N31" s="80" t="s">
        <v>375</v>
      </c>
      <c r="O31" s="186" t="s">
        <v>61</v>
      </c>
      <c r="P31" s="186" t="s">
        <v>195</v>
      </c>
      <c r="Q31" s="186">
        <f>VLOOKUP(P31,[1]Preguntas!$K$4:$L$5,2,0)</f>
        <v>10</v>
      </c>
      <c r="R31" s="186" t="s">
        <v>195</v>
      </c>
      <c r="S31" s="186">
        <f>VLOOKUP(R31,[1]Preguntas!$K$6:$L$7,2,0)</f>
        <v>15</v>
      </c>
      <c r="T31" s="186" t="s">
        <v>195</v>
      </c>
      <c r="U31" s="186">
        <f>VLOOKUP(T31,[1]Preguntas!$K$8:$L$9,2,0)</f>
        <v>10</v>
      </c>
      <c r="V31" s="186" t="s">
        <v>93</v>
      </c>
      <c r="W31" s="186">
        <f>VLOOKUP(V31,[1]Preguntas!$N$4:$O$6,2,0)</f>
        <v>15</v>
      </c>
      <c r="X31" s="186" t="s">
        <v>216</v>
      </c>
      <c r="Y31" s="186">
        <f>VLOOKUP(X31,[1]Preguntas!$R$4:$S$8,2,0)</f>
        <v>20</v>
      </c>
      <c r="Z31" s="71" t="s">
        <v>214</v>
      </c>
      <c r="AA31" s="186">
        <f>VLOOKUP(Z31,[1]Preguntas!$U$5:$V$6,2,0)</f>
        <v>10</v>
      </c>
      <c r="AB31" s="72" t="s">
        <v>211</v>
      </c>
      <c r="AC31" s="186">
        <f>VLOOKUP(AB31,[1]Preguntas!$X$5:$Y$7,2,0)</f>
        <v>20</v>
      </c>
      <c r="AD31" s="190">
        <f t="shared" si="0"/>
        <v>100</v>
      </c>
      <c r="AE31" s="354"/>
      <c r="AF31" s="351"/>
      <c r="AG31" s="351"/>
      <c r="AH31" s="351"/>
      <c r="AI31" s="306"/>
      <c r="AJ31" s="309"/>
      <c r="AK31" s="300"/>
      <c r="AL31" s="276"/>
      <c r="AM31" s="276"/>
      <c r="AN31" s="303"/>
      <c r="AO31" s="342"/>
      <c r="AP31" s="345"/>
    </row>
    <row r="32" spans="1:42" ht="137.25" customHeight="1" thickBot="1" x14ac:dyDescent="0.25">
      <c r="A32" s="318"/>
      <c r="B32" s="333"/>
      <c r="C32" s="330"/>
      <c r="D32" s="333"/>
      <c r="E32" s="336"/>
      <c r="F32" s="336"/>
      <c r="G32" s="333"/>
      <c r="H32" s="339"/>
      <c r="I32" s="323"/>
      <c r="J32" s="351"/>
      <c r="K32" s="336"/>
      <c r="L32" s="351"/>
      <c r="M32" s="306"/>
      <c r="N32" s="178" t="s">
        <v>376</v>
      </c>
      <c r="O32" s="192" t="s">
        <v>61</v>
      </c>
      <c r="P32" s="192" t="s">
        <v>195</v>
      </c>
      <c r="Q32" s="192">
        <f>VLOOKUP(P32,[1]Preguntas!$K$4:$L$5,2,0)</f>
        <v>10</v>
      </c>
      <c r="R32" s="192" t="s">
        <v>195</v>
      </c>
      <c r="S32" s="192">
        <f>VLOOKUP(R32,[1]Preguntas!$K$6:$L$7,2,0)</f>
        <v>15</v>
      </c>
      <c r="T32" s="192" t="s">
        <v>195</v>
      </c>
      <c r="U32" s="192">
        <f>VLOOKUP(T32,[1]Preguntas!$K$8:$L$9,2,0)</f>
        <v>10</v>
      </c>
      <c r="V32" s="192" t="s">
        <v>93</v>
      </c>
      <c r="W32" s="192">
        <f>VLOOKUP(V32,[1]Preguntas!$N$4:$O$6,2,0)</f>
        <v>15</v>
      </c>
      <c r="X32" s="192" t="s">
        <v>216</v>
      </c>
      <c r="Y32" s="192">
        <f>VLOOKUP(X32,[1]Preguntas!$R$4:$S$8,2,0)</f>
        <v>20</v>
      </c>
      <c r="Z32" s="183" t="s">
        <v>214</v>
      </c>
      <c r="AA32" s="192">
        <f>VLOOKUP(Z32,[1]Preguntas!$U$5:$V$6,2,0)</f>
        <v>10</v>
      </c>
      <c r="AB32" s="184" t="s">
        <v>212</v>
      </c>
      <c r="AC32" s="192">
        <f>VLOOKUP(AB32,[1]Preguntas!$X$5:$Y$7,2,0)</f>
        <v>10</v>
      </c>
      <c r="AD32" s="191">
        <f t="shared" si="0"/>
        <v>90</v>
      </c>
      <c r="AE32" s="355"/>
      <c r="AF32" s="352"/>
      <c r="AG32" s="352"/>
      <c r="AH32" s="352"/>
      <c r="AI32" s="307"/>
      <c r="AJ32" s="310"/>
      <c r="AK32" s="301"/>
      <c r="AL32" s="277"/>
      <c r="AM32" s="277"/>
      <c r="AN32" s="304"/>
      <c r="AO32" s="343"/>
      <c r="AP32" s="345"/>
    </row>
    <row r="33" spans="1:42" ht="216" customHeight="1" thickBot="1" x14ac:dyDescent="0.25">
      <c r="A33" s="217" t="s">
        <v>437</v>
      </c>
      <c r="B33" s="257" t="s">
        <v>381</v>
      </c>
      <c r="C33" s="213" t="s">
        <v>379</v>
      </c>
      <c r="D33" s="213" t="s">
        <v>380</v>
      </c>
      <c r="E33" s="214" t="s">
        <v>139</v>
      </c>
      <c r="F33" s="214" t="s">
        <v>59</v>
      </c>
      <c r="G33" s="213" t="s">
        <v>383</v>
      </c>
      <c r="H33" s="215" t="s">
        <v>16</v>
      </c>
      <c r="I33" s="248">
        <v>3</v>
      </c>
      <c r="J33" s="220" t="str">
        <f>VLOOKUP(I33,Listados!$E$1:$F$6,2)</f>
        <v>Posible</v>
      </c>
      <c r="K33" s="195">
        <v>5</v>
      </c>
      <c r="L33" s="220" t="str">
        <f>VLOOKUP(K33,Listados!$E$1:$G$6,3)</f>
        <v>Catastrófico</v>
      </c>
      <c r="M33" s="220" t="str">
        <f>IF(I33&lt;&gt;"",(INDEX(Listados!$B$34:$G$39,MATCH(I33,Listados!$B$34:$B$39,0),MATCH(K33,Listados!$B$34:$G$34,0))),"")</f>
        <v>E</v>
      </c>
      <c r="N33" s="205" t="s">
        <v>382</v>
      </c>
      <c r="O33" s="176" t="s">
        <v>61</v>
      </c>
      <c r="P33" s="176" t="s">
        <v>205</v>
      </c>
      <c r="Q33" s="176">
        <f>VLOOKUP(P33,Preguntas!$K$4:$L$5,2,0)</f>
        <v>5</v>
      </c>
      <c r="R33" s="176" t="s">
        <v>205</v>
      </c>
      <c r="S33" s="176">
        <f>VLOOKUP(R33,Preguntas!$K$6:$L$7,2,0)</f>
        <v>0</v>
      </c>
      <c r="T33" s="176" t="s">
        <v>205</v>
      </c>
      <c r="U33" s="176">
        <f>VLOOKUP(T33,Preguntas!$K$8:$L$9,2,0)</f>
        <v>0</v>
      </c>
      <c r="V33" s="176" t="s">
        <v>209</v>
      </c>
      <c r="W33" s="176">
        <f>VLOOKUP(V33,Preguntas!$N$4:$O$6,2,0)</f>
        <v>5</v>
      </c>
      <c r="X33" s="176" t="s">
        <v>219</v>
      </c>
      <c r="Y33" s="176">
        <f>VLOOKUP(X33,Preguntas!$R$4:$S$8,2,0)</f>
        <v>5</v>
      </c>
      <c r="Z33" s="71" t="s">
        <v>215</v>
      </c>
      <c r="AA33" s="176">
        <f>VLOOKUP(Z33,Preguntas!$U$5:$V$6,2,0)</f>
        <v>0</v>
      </c>
      <c r="AB33" s="72" t="s">
        <v>212</v>
      </c>
      <c r="AC33" s="176">
        <f>VLOOKUP(AB33,Preguntas!$X$5:$Y$7,2,0)</f>
        <v>10</v>
      </c>
      <c r="AD33" s="175">
        <f>+Q33+S33+U33+W33+Y33+AA33+AC33</f>
        <v>25</v>
      </c>
      <c r="AE33" s="227">
        <f>IF(AND(I33&gt;2,AVERAGE(AD33:AD33)&gt;90),I33-2,IF(AND(I33&gt;2,AVERAGE(AD33:AD33)&gt;75),I33-2,IF(AND(I33&gt;1,AVERAGE(AD33:AD33)&gt;50),I33-1,I33)))</f>
        <v>3</v>
      </c>
      <c r="AF33" s="228" t="str">
        <f>VLOOKUP(AD33,Listados!$E$1:$F$6,2)</f>
        <v>Casi seguro</v>
      </c>
      <c r="AG33" s="228">
        <f>IF(AND(K33&gt;2,AVERAGE(AD33:AD33)&gt;90),K33-2,IF(AND(K33&gt;1,AVERAGE(AD33:AD33)&gt;75),K33-1,IF(AND(K33&gt;1,AVERAGE(AD33:AD33)&gt;50),K33-1,K33)))</f>
        <v>5</v>
      </c>
      <c r="AH33" s="228" t="str">
        <f>VLOOKUP(AG33,Listados!$E$1:$G$6,3)</f>
        <v>Catastrófico</v>
      </c>
      <c r="AI33" s="229" t="str">
        <f>IF(AE33&lt;&gt;"",(INDEX(Listados!$B$34:$G$39,MATCH(AE33,Listados!$B$34:$B$39,0),MATCH(AG33,Listados!$B$34:$G$34,0))),"")</f>
        <v>E</v>
      </c>
      <c r="AJ33" s="230" t="str">
        <f>VLOOKUP(AI33,Listados!$L$2:$M$5,2,0)</f>
        <v>Reducir, Evitar, Compartir o Trasferir</v>
      </c>
      <c r="AK33" s="231" t="s">
        <v>116</v>
      </c>
      <c r="AL33" s="213" t="s">
        <v>461</v>
      </c>
      <c r="AM33" s="236" t="s">
        <v>460</v>
      </c>
      <c r="AN33" s="232"/>
      <c r="AO33" s="233"/>
      <c r="AP33" s="234"/>
    </row>
    <row r="34" spans="1:42" ht="104.25" customHeight="1" x14ac:dyDescent="0.2">
      <c r="A34" s="317" t="s">
        <v>438</v>
      </c>
      <c r="B34" s="332" t="s">
        <v>328</v>
      </c>
      <c r="C34" s="329" t="s">
        <v>384</v>
      </c>
      <c r="D34" s="332" t="s">
        <v>385</v>
      </c>
      <c r="E34" s="332" t="s">
        <v>385</v>
      </c>
      <c r="F34" s="335" t="s">
        <v>20</v>
      </c>
      <c r="G34" s="335" t="s">
        <v>59</v>
      </c>
      <c r="H34" s="365" t="s">
        <v>386</v>
      </c>
      <c r="I34" s="320">
        <v>3</v>
      </c>
      <c r="J34" s="287" t="str">
        <f>VLOOKUP(I34,Listados!$E$1:$F$6,2)</f>
        <v>Posible</v>
      </c>
      <c r="K34" s="284">
        <v>4</v>
      </c>
      <c r="L34" s="287" t="str">
        <f>VLOOKUP(K34,Listados!$E$1:$G$6,3)</f>
        <v>Mayor</v>
      </c>
      <c r="M34" s="290" t="str">
        <f>IF(I34&lt;&gt;"",(INDEX(Listados!$B$34:$G$39,MATCH(I34,Listados!$B$34:$B$39,0),MATCH(K34,Listados!$B$34:$G$34,0))),"")</f>
        <v>A</v>
      </c>
      <c r="N34" s="208" t="s">
        <v>387</v>
      </c>
      <c r="O34" s="179" t="s">
        <v>61</v>
      </c>
      <c r="P34" s="179" t="s">
        <v>195</v>
      </c>
      <c r="Q34" s="179">
        <f>VLOOKUP(P34,[1]Preguntas!$K$4:$L$5,2,0)</f>
        <v>10</v>
      </c>
      <c r="R34" s="179" t="s">
        <v>195</v>
      </c>
      <c r="S34" s="179">
        <f>VLOOKUP(R34,[1]Preguntas!$K$6:$L$7,2,0)</f>
        <v>15</v>
      </c>
      <c r="T34" s="179" t="s">
        <v>195</v>
      </c>
      <c r="U34" s="179">
        <f>VLOOKUP(T34,[1]Preguntas!$K$8:$L$9,2,0)</f>
        <v>10</v>
      </c>
      <c r="V34" s="179" t="s">
        <v>93</v>
      </c>
      <c r="W34" s="179">
        <f>VLOOKUP(V34,[1]Preguntas!$N$4:$O$6,2,0)</f>
        <v>15</v>
      </c>
      <c r="X34" s="179" t="s">
        <v>216</v>
      </c>
      <c r="Y34" s="179">
        <f>VLOOKUP(X34,[1]Preguntas!$R$4:$S$8,2,0)</f>
        <v>20</v>
      </c>
      <c r="Z34" s="180" t="s">
        <v>214</v>
      </c>
      <c r="AA34" s="179">
        <f>VLOOKUP(Z34,[1]Preguntas!$U$5:$V$6,2,0)</f>
        <v>10</v>
      </c>
      <c r="AB34" s="181" t="s">
        <v>212</v>
      </c>
      <c r="AC34" s="186">
        <f>VLOOKUP(AB34,Preguntas!$X$5:$Y$7,2,0)</f>
        <v>10</v>
      </c>
      <c r="AD34" s="190">
        <f t="shared" ref="AD34:AD36" si="1">+Q34+S34+U34+W34+Y34+AA34+AC34</f>
        <v>90</v>
      </c>
      <c r="AE34" s="353">
        <f t="shared" ref="AE34" si="2">IF(AND(I34&gt;2,AVERAGE(AD34:AD36)&gt;90),I34-2,IF(AND(I34&gt;2,AVERAGE(AD34:AD36)&gt;75),I34-2,IF(AND(I34&gt;1,AVERAGE(AD34:AD36)&gt;50),I34-1,I34)))</f>
        <v>1</v>
      </c>
      <c r="AF34" s="350" t="str">
        <f>VLOOKUP(AD34,Listados!$E$1:$F$6,2)</f>
        <v>Casi seguro</v>
      </c>
      <c r="AG34" s="350">
        <f t="shared" ref="AG34" si="3">IF(AND(K34&gt;2,AVERAGE(AD34:AD36)&gt;90),K34-2,IF(AND(K34&gt;1,AVERAGE(AD34:AD36)&gt;75),K34-1,IF(AND(K34&gt;1,AVERAGE(AD34:AD36)&gt;50),K34-1,K34)))</f>
        <v>2</v>
      </c>
      <c r="AH34" s="350" t="str">
        <f>VLOOKUP(AG34,Listados!$E$1:$G$6,3)</f>
        <v>Menor</v>
      </c>
      <c r="AI34" s="305" t="str">
        <f>IF(AE34&lt;&gt;"",(INDEX(Listados!$B$34:$G$39,MATCH(AE34,Listados!$B$34:$B$39,0),MATCH(AG34,Listados!$B$34:$G$34,0))),"")</f>
        <v>B</v>
      </c>
      <c r="AJ34" s="309" t="str">
        <f>VLOOKUP(AI34,Listados!$L$2:$M$5,2,0)</f>
        <v>Asumir</v>
      </c>
      <c r="AK34" s="300" t="s">
        <v>115</v>
      </c>
      <c r="AL34" s="364" t="s">
        <v>377</v>
      </c>
      <c r="AM34" s="364" t="s">
        <v>390</v>
      </c>
      <c r="AN34" s="302"/>
      <c r="AO34" s="341"/>
      <c r="AP34" s="345"/>
    </row>
    <row r="35" spans="1:42" ht="113.25" customHeight="1" x14ac:dyDescent="0.2">
      <c r="A35" s="318"/>
      <c r="B35" s="333"/>
      <c r="C35" s="330"/>
      <c r="D35" s="333"/>
      <c r="E35" s="333"/>
      <c r="F35" s="336"/>
      <c r="G35" s="336"/>
      <c r="H35" s="366"/>
      <c r="I35" s="325"/>
      <c r="J35" s="288"/>
      <c r="K35" s="285"/>
      <c r="L35" s="288"/>
      <c r="M35" s="291"/>
      <c r="N35" s="205" t="s">
        <v>388</v>
      </c>
      <c r="O35" s="186" t="s">
        <v>61</v>
      </c>
      <c r="P35" s="186" t="s">
        <v>195</v>
      </c>
      <c r="Q35" s="186">
        <f>VLOOKUP(P35,[1]Preguntas!$K$4:$L$5,2,0)</f>
        <v>10</v>
      </c>
      <c r="R35" s="186" t="s">
        <v>195</v>
      </c>
      <c r="S35" s="186">
        <f>VLOOKUP(R35,[1]Preguntas!$K$6:$L$7,2,0)</f>
        <v>15</v>
      </c>
      <c r="T35" s="186" t="s">
        <v>195</v>
      </c>
      <c r="U35" s="186">
        <f>VLOOKUP(T35,[1]Preguntas!$K$8:$L$9,2,0)</f>
        <v>10</v>
      </c>
      <c r="V35" s="186" t="s">
        <v>93</v>
      </c>
      <c r="W35" s="186">
        <f>VLOOKUP(V35,[1]Preguntas!$N$4:$O$6,2,0)</f>
        <v>15</v>
      </c>
      <c r="X35" s="186" t="s">
        <v>216</v>
      </c>
      <c r="Y35" s="186">
        <f>VLOOKUP(X35,[1]Preguntas!$R$4:$S$8,2,0)</f>
        <v>20</v>
      </c>
      <c r="Z35" s="71" t="s">
        <v>214</v>
      </c>
      <c r="AA35" s="186">
        <f>VLOOKUP(Z35,[1]Preguntas!$U$5:$V$6,2,0)</f>
        <v>10</v>
      </c>
      <c r="AB35" s="72" t="s">
        <v>211</v>
      </c>
      <c r="AC35" s="186">
        <f>VLOOKUP(AB35,Preguntas!$X$5:$Y$7,2,0)</f>
        <v>20</v>
      </c>
      <c r="AD35" s="190">
        <f t="shared" si="1"/>
        <v>100</v>
      </c>
      <c r="AE35" s="354"/>
      <c r="AF35" s="351"/>
      <c r="AG35" s="351"/>
      <c r="AH35" s="351"/>
      <c r="AI35" s="306"/>
      <c r="AJ35" s="309"/>
      <c r="AK35" s="300"/>
      <c r="AL35" s="276"/>
      <c r="AM35" s="276"/>
      <c r="AN35" s="303"/>
      <c r="AO35" s="342"/>
      <c r="AP35" s="345"/>
    </row>
    <row r="36" spans="1:42" ht="66" customHeight="1" thickBot="1" x14ac:dyDescent="0.25">
      <c r="A36" s="319"/>
      <c r="B36" s="334"/>
      <c r="C36" s="331"/>
      <c r="D36" s="334"/>
      <c r="E36" s="334"/>
      <c r="F36" s="337"/>
      <c r="G36" s="337"/>
      <c r="H36" s="367"/>
      <c r="I36" s="321"/>
      <c r="J36" s="289"/>
      <c r="K36" s="286"/>
      <c r="L36" s="289"/>
      <c r="M36" s="292"/>
      <c r="N36" s="247" t="s">
        <v>389</v>
      </c>
      <c r="O36" s="192" t="s">
        <v>193</v>
      </c>
      <c r="P36" s="192" t="s">
        <v>195</v>
      </c>
      <c r="Q36" s="192">
        <f>VLOOKUP(P36,[1]Preguntas!$K$4:$L$5,2,0)</f>
        <v>10</v>
      </c>
      <c r="R36" s="192" t="s">
        <v>195</v>
      </c>
      <c r="S36" s="192">
        <f>VLOOKUP(R36,[1]Preguntas!$K$6:$L$7,2,0)</f>
        <v>15</v>
      </c>
      <c r="T36" s="192" t="s">
        <v>195</v>
      </c>
      <c r="U36" s="192">
        <f>VLOOKUP(T36,[1]Preguntas!$K$8:$L$9,2,0)</f>
        <v>10</v>
      </c>
      <c r="V36" s="192" t="s">
        <v>93</v>
      </c>
      <c r="W36" s="192">
        <f>VLOOKUP(V36,[1]Preguntas!$N$4:$O$6,2,0)</f>
        <v>15</v>
      </c>
      <c r="X36" s="192" t="s">
        <v>216</v>
      </c>
      <c r="Y36" s="192">
        <f>VLOOKUP(X36,[1]Preguntas!$R$4:$S$8,2,0)</f>
        <v>20</v>
      </c>
      <c r="Z36" s="183" t="s">
        <v>214</v>
      </c>
      <c r="AA36" s="192">
        <f>VLOOKUP(Z36,[1]Preguntas!$U$5:$V$6,2,0)</f>
        <v>10</v>
      </c>
      <c r="AB36" s="184" t="s">
        <v>211</v>
      </c>
      <c r="AC36" s="186">
        <f>VLOOKUP(AB36,Preguntas!$X$5:$Y$7,2,0)</f>
        <v>20</v>
      </c>
      <c r="AD36" s="190">
        <f t="shared" si="1"/>
        <v>100</v>
      </c>
      <c r="AE36" s="355"/>
      <c r="AF36" s="352"/>
      <c r="AG36" s="352"/>
      <c r="AH36" s="352"/>
      <c r="AI36" s="307"/>
      <c r="AJ36" s="309"/>
      <c r="AK36" s="300"/>
      <c r="AL36" s="360"/>
      <c r="AM36" s="360"/>
      <c r="AN36" s="304"/>
      <c r="AO36" s="343"/>
      <c r="AP36" s="345"/>
    </row>
    <row r="37" spans="1:42" ht="53.25" customHeight="1" x14ac:dyDescent="0.2">
      <c r="A37" s="317" t="s">
        <v>439</v>
      </c>
      <c r="B37" s="332" t="s">
        <v>391</v>
      </c>
      <c r="C37" s="329" t="s">
        <v>392</v>
      </c>
      <c r="D37" s="332" t="s">
        <v>393</v>
      </c>
      <c r="E37" s="335" t="s">
        <v>20</v>
      </c>
      <c r="F37" s="335" t="s">
        <v>372</v>
      </c>
      <c r="G37" s="332" t="s">
        <v>394</v>
      </c>
      <c r="H37" s="338" t="s">
        <v>17</v>
      </c>
      <c r="I37" s="322">
        <v>2</v>
      </c>
      <c r="J37" s="350" t="str">
        <f>VLOOKUP(I37,Listados!$E$1:$F$6,2)</f>
        <v>Improbable</v>
      </c>
      <c r="K37" s="335">
        <v>4</v>
      </c>
      <c r="L37" s="350" t="str">
        <f>VLOOKUP(K37,Listados!$E$1:$G$6,3)</f>
        <v>Mayor</v>
      </c>
      <c r="M37" s="305" t="str">
        <f>IF(I37&lt;&gt;"",(INDEX(Listados!$B$34:$G$39,MATCH(I37,Listados!$B$34:$B$39,0),MATCH(K37,Listados!$B$34:$G$34,0))),"")</f>
        <v>A</v>
      </c>
      <c r="N37" s="177" t="s">
        <v>353</v>
      </c>
      <c r="O37" s="179" t="s">
        <v>61</v>
      </c>
      <c r="P37" s="179" t="s">
        <v>195</v>
      </c>
      <c r="Q37" s="179">
        <f>VLOOKUP(P37,[1]Preguntas!$K$4:$L$5,2,0)</f>
        <v>10</v>
      </c>
      <c r="R37" s="179" t="s">
        <v>195</v>
      </c>
      <c r="S37" s="179">
        <f>VLOOKUP(R37,[1]Preguntas!$K$6:$L$7,2,0)</f>
        <v>15</v>
      </c>
      <c r="T37" s="179" t="s">
        <v>195</v>
      </c>
      <c r="U37" s="179">
        <f>VLOOKUP(T37,[1]Preguntas!$K$8:$L$9,2,0)</f>
        <v>10</v>
      </c>
      <c r="V37" s="179" t="s">
        <v>93</v>
      </c>
      <c r="W37" s="179">
        <f>VLOOKUP(V37,[1]Preguntas!$N$4:$O$6,2,0)</f>
        <v>15</v>
      </c>
      <c r="X37" s="179" t="s">
        <v>216</v>
      </c>
      <c r="Y37" s="179">
        <f>VLOOKUP(X37,[1]Preguntas!$R$4:$S$8,2,0)</f>
        <v>20</v>
      </c>
      <c r="Z37" s="180" t="s">
        <v>214</v>
      </c>
      <c r="AA37" s="179">
        <f>VLOOKUP(Z37,[1]Preguntas!$U$5:$V$6,2,0)</f>
        <v>10</v>
      </c>
      <c r="AB37" s="181" t="s">
        <v>212</v>
      </c>
      <c r="AC37" s="186">
        <f>VLOOKUP(AB37,Preguntas!$X$5:$Y$7,2,0)</f>
        <v>10</v>
      </c>
      <c r="AD37" s="190">
        <f t="shared" ref="AD37:AD40" si="4">+Q37+S37+U37+W37+Y37+AA37+AC37</f>
        <v>90</v>
      </c>
      <c r="AE37" s="353">
        <f t="shared" ref="AE37" si="5">IF(AND(I37&gt;2,AVERAGE(AD37:AD40)&gt;90),I37-2,IF(AND(I37&gt;2,AVERAGE(AD37:AD40)&gt;75),I37-2,IF(AND(I37&gt;1,AVERAGE(AD37:AD40)&gt;50),I37-1,I37)))</f>
        <v>1</v>
      </c>
      <c r="AF37" s="350" t="str">
        <f>VLOOKUP(AD37,Listados!$E$1:$F$6,2)</f>
        <v>Casi seguro</v>
      </c>
      <c r="AG37" s="350">
        <f t="shared" ref="AG37" si="6">IF(AND(K37&gt;2,AVERAGE(AD37:AD40)&gt;90),K37-2,IF(AND(K37&gt;1,AVERAGE(AD37:AD40)&gt;75),K37-1,IF(AND(K37&gt;1,AVERAGE(AD37:AD40)&gt;50),K37-1,K37)))</f>
        <v>3</v>
      </c>
      <c r="AH37" s="350" t="str">
        <f>VLOOKUP(AG37,Listados!$E$1:$G$6,3)</f>
        <v>Moderado</v>
      </c>
      <c r="AI37" s="305" t="str">
        <f>IF(AE37&lt;&gt;"",(INDEX(Listados!$B$34:$G$39,MATCH(AE37,Listados!$B$34:$B$39,0),MATCH(AG37,Listados!$B$34:$G$34,0))),"")</f>
        <v>M</v>
      </c>
      <c r="AJ37" s="308" t="str">
        <f>VLOOKUP(AI37,Listados!$L$2:$M$5,2,0)</f>
        <v>Reducir</v>
      </c>
      <c r="AK37" s="299" t="s">
        <v>115</v>
      </c>
      <c r="AL37" s="275" t="s">
        <v>377</v>
      </c>
      <c r="AM37" s="278" t="s">
        <v>395</v>
      </c>
      <c r="AN37" s="302"/>
      <c r="AO37" s="341"/>
      <c r="AP37" s="344"/>
    </row>
    <row r="38" spans="1:42" ht="49.5" customHeight="1" x14ac:dyDescent="0.2">
      <c r="A38" s="318"/>
      <c r="B38" s="333"/>
      <c r="C38" s="330"/>
      <c r="D38" s="333"/>
      <c r="E38" s="336"/>
      <c r="F38" s="336"/>
      <c r="G38" s="333"/>
      <c r="H38" s="339"/>
      <c r="I38" s="323"/>
      <c r="J38" s="351"/>
      <c r="K38" s="336"/>
      <c r="L38" s="351"/>
      <c r="M38" s="306"/>
      <c r="N38" s="75" t="s">
        <v>354</v>
      </c>
      <c r="O38" s="186" t="s">
        <v>61</v>
      </c>
      <c r="P38" s="186" t="s">
        <v>195</v>
      </c>
      <c r="Q38" s="186">
        <f>VLOOKUP(P38,[1]Preguntas!$K$4:$L$5,2,0)</f>
        <v>10</v>
      </c>
      <c r="R38" s="186" t="s">
        <v>195</v>
      </c>
      <c r="S38" s="186">
        <f>VLOOKUP(R38,[1]Preguntas!$K$6:$L$7,2,0)</f>
        <v>15</v>
      </c>
      <c r="T38" s="186" t="s">
        <v>195</v>
      </c>
      <c r="U38" s="186">
        <f>VLOOKUP(T38,[1]Preguntas!$K$8:$L$9,2,0)</f>
        <v>10</v>
      </c>
      <c r="V38" s="186" t="s">
        <v>93</v>
      </c>
      <c r="W38" s="186">
        <f>VLOOKUP(V38,[1]Preguntas!$N$4:$O$6,2,0)</f>
        <v>15</v>
      </c>
      <c r="X38" s="186" t="s">
        <v>216</v>
      </c>
      <c r="Y38" s="186">
        <f>VLOOKUP(X38,[1]Preguntas!$R$4:$S$8,2,0)</f>
        <v>20</v>
      </c>
      <c r="Z38" s="71" t="s">
        <v>214</v>
      </c>
      <c r="AA38" s="186">
        <f>VLOOKUP(Z38,[1]Preguntas!$U$5:$V$6,2,0)</f>
        <v>10</v>
      </c>
      <c r="AB38" s="72" t="s">
        <v>212</v>
      </c>
      <c r="AC38" s="186"/>
      <c r="AD38" s="190"/>
      <c r="AE38" s="354"/>
      <c r="AF38" s="351"/>
      <c r="AG38" s="351"/>
      <c r="AH38" s="351"/>
      <c r="AI38" s="306"/>
      <c r="AJ38" s="309"/>
      <c r="AK38" s="300"/>
      <c r="AL38" s="276"/>
      <c r="AM38" s="279"/>
      <c r="AN38" s="303"/>
      <c r="AO38" s="342"/>
      <c r="AP38" s="345"/>
    </row>
    <row r="39" spans="1:42" ht="65.25" customHeight="1" x14ac:dyDescent="0.2">
      <c r="A39" s="318"/>
      <c r="B39" s="333"/>
      <c r="C39" s="330"/>
      <c r="D39" s="333"/>
      <c r="E39" s="336"/>
      <c r="F39" s="336"/>
      <c r="G39" s="333"/>
      <c r="H39" s="339"/>
      <c r="I39" s="323"/>
      <c r="J39" s="351"/>
      <c r="K39" s="336"/>
      <c r="L39" s="351"/>
      <c r="M39" s="306"/>
      <c r="N39" s="202" t="s">
        <v>355</v>
      </c>
      <c r="O39" s="203" t="s">
        <v>61</v>
      </c>
      <c r="P39" s="203" t="s">
        <v>195</v>
      </c>
      <c r="Q39" s="186">
        <f>VLOOKUP(P39,[1]Preguntas!$K$4:$L$5,2,0)</f>
        <v>10</v>
      </c>
      <c r="R39" s="203" t="s">
        <v>195</v>
      </c>
      <c r="S39" s="186">
        <f>VLOOKUP(R39,[1]Preguntas!$K$6:$L$7,2,0)</f>
        <v>15</v>
      </c>
      <c r="T39" s="203" t="s">
        <v>195</v>
      </c>
      <c r="U39" s="186">
        <f>VLOOKUP(T39,[1]Preguntas!$K$8:$L$9,2,0)</f>
        <v>10</v>
      </c>
      <c r="V39" s="203" t="s">
        <v>93</v>
      </c>
      <c r="W39" s="186">
        <f>VLOOKUP(V39,[1]Preguntas!$N$4:$O$6,2,0)</f>
        <v>15</v>
      </c>
      <c r="X39" s="203" t="s">
        <v>217</v>
      </c>
      <c r="Y39" s="186">
        <f>VLOOKUP(X39,[1]Preguntas!$R$4:$S$8,2,0)</f>
        <v>15</v>
      </c>
      <c r="Z39" s="71" t="s">
        <v>214</v>
      </c>
      <c r="AA39" s="186">
        <f>VLOOKUP(Z39,[1]Preguntas!$U$5:$V$6,2,0)</f>
        <v>10</v>
      </c>
      <c r="AB39" s="72" t="s">
        <v>212</v>
      </c>
      <c r="AC39" s="186">
        <f>VLOOKUP(AB39,Preguntas!$X$5:$Y$7,2,0)</f>
        <v>10</v>
      </c>
      <c r="AD39" s="190">
        <f t="shared" si="4"/>
        <v>85</v>
      </c>
      <c r="AE39" s="354"/>
      <c r="AF39" s="351"/>
      <c r="AG39" s="351"/>
      <c r="AH39" s="351"/>
      <c r="AI39" s="306"/>
      <c r="AJ39" s="309"/>
      <c r="AK39" s="300"/>
      <c r="AL39" s="360"/>
      <c r="AM39" s="361"/>
      <c r="AN39" s="303"/>
      <c r="AO39" s="342"/>
      <c r="AP39" s="345"/>
    </row>
    <row r="40" spans="1:42" ht="47.25" customHeight="1" thickBot="1" x14ac:dyDescent="0.25">
      <c r="A40" s="319"/>
      <c r="B40" s="334"/>
      <c r="C40" s="331"/>
      <c r="D40" s="334"/>
      <c r="E40" s="337"/>
      <c r="F40" s="337"/>
      <c r="G40" s="334"/>
      <c r="H40" s="340"/>
      <c r="I40" s="324"/>
      <c r="J40" s="352"/>
      <c r="K40" s="337"/>
      <c r="L40" s="352"/>
      <c r="M40" s="307"/>
      <c r="N40" s="204" t="s">
        <v>356</v>
      </c>
      <c r="O40" s="192" t="s">
        <v>61</v>
      </c>
      <c r="P40" s="192" t="s">
        <v>195</v>
      </c>
      <c r="Q40" s="192">
        <f>VLOOKUP(P40,[1]Preguntas!$K$4:$L$5,2,0)</f>
        <v>10</v>
      </c>
      <c r="R40" s="192" t="s">
        <v>195</v>
      </c>
      <c r="S40" s="192">
        <f>VLOOKUP(R40,[1]Preguntas!$K$6:$L$7,2,0)</f>
        <v>15</v>
      </c>
      <c r="T40" s="192" t="s">
        <v>195</v>
      </c>
      <c r="U40" s="192">
        <f>VLOOKUP(T40,[1]Preguntas!$K$8:$L$9,2,0)</f>
        <v>10</v>
      </c>
      <c r="V40" s="192" t="s">
        <v>93</v>
      </c>
      <c r="W40" s="192">
        <f>VLOOKUP(V40,[1]Preguntas!$N$4:$O$6,2,0)</f>
        <v>15</v>
      </c>
      <c r="X40" s="192" t="s">
        <v>216</v>
      </c>
      <c r="Y40" s="192">
        <f>VLOOKUP(X40,[1]Preguntas!$R$4:$S$8,2,0)</f>
        <v>20</v>
      </c>
      <c r="Z40" s="183" t="s">
        <v>214</v>
      </c>
      <c r="AA40" s="192">
        <f>VLOOKUP(Z40,[1]Preguntas!$U$5:$V$6,2,0)</f>
        <v>10</v>
      </c>
      <c r="AB40" s="184" t="s">
        <v>212</v>
      </c>
      <c r="AC40" s="186">
        <f>VLOOKUP(AB40,Preguntas!$X$5:$Y$7,2,0)</f>
        <v>10</v>
      </c>
      <c r="AD40" s="190">
        <f t="shared" si="4"/>
        <v>90</v>
      </c>
      <c r="AE40" s="355"/>
      <c r="AF40" s="352"/>
      <c r="AG40" s="352"/>
      <c r="AH40" s="352"/>
      <c r="AI40" s="307"/>
      <c r="AJ40" s="310"/>
      <c r="AK40" s="301"/>
      <c r="AL40" s="277"/>
      <c r="AM40" s="280"/>
      <c r="AN40" s="304"/>
      <c r="AO40" s="343"/>
      <c r="AP40" s="346"/>
    </row>
    <row r="41" spans="1:42" ht="61.5" customHeight="1" x14ac:dyDescent="0.2">
      <c r="A41" s="320" t="s">
        <v>440</v>
      </c>
      <c r="B41" s="275" t="s">
        <v>396</v>
      </c>
      <c r="C41" s="362" t="s">
        <v>397</v>
      </c>
      <c r="D41" s="275" t="s">
        <v>398</v>
      </c>
      <c r="E41" s="284" t="s">
        <v>20</v>
      </c>
      <c r="F41" s="284" t="s">
        <v>70</v>
      </c>
      <c r="G41" s="275" t="s">
        <v>399</v>
      </c>
      <c r="H41" s="356" t="s">
        <v>16</v>
      </c>
      <c r="I41" s="320">
        <v>1</v>
      </c>
      <c r="J41" s="287" t="str">
        <f>VLOOKUP(I41,Listados!$E$1:$F$6,2)</f>
        <v xml:space="preserve">Raro </v>
      </c>
      <c r="K41" s="284">
        <v>3</v>
      </c>
      <c r="L41" s="287" t="str">
        <f>VLOOKUP(K41,Listados!$E$1:$G$6,3)</f>
        <v>Moderado</v>
      </c>
      <c r="M41" s="290" t="str">
        <f>IF(I41&lt;&gt;"",(INDEX(Listados!$B$34:$G$39,MATCH(I41,Listados!$B$34:$B$39,0),MATCH(K41,Listados!$B$34:$G$34,0))),"")</f>
        <v>M</v>
      </c>
      <c r="N41" s="208" t="s">
        <v>400</v>
      </c>
      <c r="O41" s="179" t="s">
        <v>61</v>
      </c>
      <c r="P41" s="179" t="s">
        <v>195</v>
      </c>
      <c r="Q41" s="179">
        <f>VLOOKUP(P41,[1]Preguntas!$K$4:$L$5,2,0)</f>
        <v>10</v>
      </c>
      <c r="R41" s="179" t="s">
        <v>195</v>
      </c>
      <c r="S41" s="179">
        <f>VLOOKUP(R41,[1]Preguntas!$K$6:$L$7,2,0)</f>
        <v>15</v>
      </c>
      <c r="T41" s="179" t="s">
        <v>195</v>
      </c>
      <c r="U41" s="179">
        <f>VLOOKUP(T41,[1]Preguntas!$K$8:$L$9,2,0)</f>
        <v>10</v>
      </c>
      <c r="V41" s="179" t="s">
        <v>93</v>
      </c>
      <c r="W41" s="179">
        <f>VLOOKUP(V41,[1]Preguntas!$N$4:$O$6,2,0)</f>
        <v>15</v>
      </c>
      <c r="X41" s="179" t="s">
        <v>216</v>
      </c>
      <c r="Y41" s="179">
        <f>VLOOKUP(X41,[1]Preguntas!$R$4:$S$8,2,0)</f>
        <v>20</v>
      </c>
      <c r="Z41" s="180" t="s">
        <v>214</v>
      </c>
      <c r="AA41" s="179">
        <f>VLOOKUP(Z41,[1]Preguntas!$U$5:$V$6,2,0)</f>
        <v>10</v>
      </c>
      <c r="AB41" s="181" t="s">
        <v>211</v>
      </c>
      <c r="AC41" s="186">
        <f>VLOOKUP(AB41,Preguntas!$X$5:$Y$7,2,0)</f>
        <v>20</v>
      </c>
      <c r="AD41" s="212">
        <f t="shared" ref="AD41:AD42" si="7">+Q41+S41+U41+W41+Y41+AA41+AC41</f>
        <v>100</v>
      </c>
      <c r="AE41" s="293">
        <f>IF(AND(I41&gt;2,AVERAGE(AD41:AD42)&gt;90),I41-2,IF(AND(I41&gt;2,AVERAGE(AD41:AD42)&gt;75),I41-2,IF(AND(I41&gt;1,AVERAGE(AD41:AD42)&gt;50),I41-1,I41)))</f>
        <v>1</v>
      </c>
      <c r="AF41" s="287" t="str">
        <f>VLOOKUP(AD41,Listados!$E$1:$F$6,2)</f>
        <v>Casi seguro</v>
      </c>
      <c r="AG41" s="287">
        <f>IF(AND(K41&gt;2,AVERAGE(AD41:AD42)&gt;90),K41-2,IF(AND(K41&gt;1,AVERAGE(AD41:AD42)&gt;75),K41-1,IF(AND(K41&gt;1,AVERAGE(AD41:AD42)&gt;50),K41-1,K41)))</f>
        <v>1</v>
      </c>
      <c r="AH41" s="287" t="str">
        <f>VLOOKUP(AG41,Listados!$E$1:$G$6,3)</f>
        <v>Insignificante</v>
      </c>
      <c r="AI41" s="290" t="str">
        <f>IF(AE41&lt;&gt;"",(INDEX(Listados!$B$34:$G$39,MATCH(AE41,Listados!$B$34:$B$39,0),MATCH(AG41,Listados!$B$34:$G$34,0))),"")</f>
        <v>B</v>
      </c>
      <c r="AJ41" s="296" t="str">
        <f>VLOOKUP(AI41,Listados!$L$2:$M$5,2,0)</f>
        <v>Asumir</v>
      </c>
      <c r="AK41" s="272" t="s">
        <v>114</v>
      </c>
      <c r="AL41" s="275" t="s">
        <v>469</v>
      </c>
      <c r="AM41" s="356" t="s">
        <v>402</v>
      </c>
      <c r="AN41" s="281"/>
      <c r="AO41" s="311"/>
      <c r="AP41" s="358"/>
    </row>
    <row r="42" spans="1:42" ht="73.5" customHeight="1" thickBot="1" x14ac:dyDescent="0.25">
      <c r="A42" s="321"/>
      <c r="B42" s="277"/>
      <c r="C42" s="363"/>
      <c r="D42" s="277"/>
      <c r="E42" s="286"/>
      <c r="F42" s="286"/>
      <c r="G42" s="277"/>
      <c r="H42" s="357"/>
      <c r="I42" s="321"/>
      <c r="J42" s="289"/>
      <c r="K42" s="286"/>
      <c r="L42" s="289"/>
      <c r="M42" s="292"/>
      <c r="N42" s="209" t="s">
        <v>401</v>
      </c>
      <c r="O42" s="195" t="s">
        <v>61</v>
      </c>
      <c r="P42" s="195" t="s">
        <v>195</v>
      </c>
      <c r="Q42" s="195">
        <f>VLOOKUP(P42,[1]Preguntas!$K$4:$L$5,2,0)</f>
        <v>10</v>
      </c>
      <c r="R42" s="195" t="s">
        <v>195</v>
      </c>
      <c r="S42" s="195">
        <f>VLOOKUP(R42,[1]Preguntas!$K$6:$L$7,2,0)</f>
        <v>15</v>
      </c>
      <c r="T42" s="195" t="s">
        <v>195</v>
      </c>
      <c r="U42" s="195">
        <f>VLOOKUP(T42,[1]Preguntas!$K$8:$L$9,2,0)</f>
        <v>10</v>
      </c>
      <c r="V42" s="195" t="s">
        <v>93</v>
      </c>
      <c r="W42" s="195">
        <f>VLOOKUP(V42,[1]Preguntas!$N$4:$O$6,2,0)</f>
        <v>15</v>
      </c>
      <c r="X42" s="195" t="s">
        <v>216</v>
      </c>
      <c r="Y42" s="195">
        <f>VLOOKUP(X42,[1]Preguntas!$R$4:$S$8,2,0)</f>
        <v>20</v>
      </c>
      <c r="Z42" s="206" t="s">
        <v>214</v>
      </c>
      <c r="AA42" s="195">
        <f>VLOOKUP(Z42,[1]Preguntas!$U$5:$V$6,2,0)</f>
        <v>10</v>
      </c>
      <c r="AB42" s="207" t="s">
        <v>211</v>
      </c>
      <c r="AC42" s="195">
        <f>VLOOKUP(AB42,Preguntas!$X$5:$Y$7,2,0)</f>
        <v>20</v>
      </c>
      <c r="AD42" s="235">
        <f t="shared" si="7"/>
        <v>100</v>
      </c>
      <c r="AE42" s="295"/>
      <c r="AF42" s="289"/>
      <c r="AG42" s="289"/>
      <c r="AH42" s="289"/>
      <c r="AI42" s="292"/>
      <c r="AJ42" s="298"/>
      <c r="AK42" s="274"/>
      <c r="AL42" s="277"/>
      <c r="AM42" s="357"/>
      <c r="AN42" s="283"/>
      <c r="AO42" s="313"/>
      <c r="AP42" s="359"/>
    </row>
    <row r="43" spans="1:42" ht="80.25" customHeight="1" x14ac:dyDescent="0.2">
      <c r="A43" s="322" t="s">
        <v>441</v>
      </c>
      <c r="B43" s="332" t="s">
        <v>403</v>
      </c>
      <c r="C43" s="329" t="s">
        <v>404</v>
      </c>
      <c r="D43" s="332" t="s">
        <v>462</v>
      </c>
      <c r="E43" s="335" t="s">
        <v>72</v>
      </c>
      <c r="F43" s="335" t="s">
        <v>14</v>
      </c>
      <c r="G43" s="332" t="s">
        <v>463</v>
      </c>
      <c r="H43" s="338" t="s">
        <v>14</v>
      </c>
      <c r="I43" s="320">
        <v>3</v>
      </c>
      <c r="J43" s="287" t="str">
        <f>VLOOKUP(I43,Listados!$E$1:$F$6,2)</f>
        <v>Posible</v>
      </c>
      <c r="K43" s="284">
        <v>3</v>
      </c>
      <c r="L43" s="287" t="str">
        <f>VLOOKUP(K43,Listados!$E$1:$G$6,3)</f>
        <v>Moderado</v>
      </c>
      <c r="M43" s="290" t="str">
        <f>IF(I43&lt;&gt;"",(INDEX(Listados!$B$34:$G$39,MATCH(I43,Listados!$B$34:$B$39,0),MATCH(K43,Listados!$B$34:$G$34,0))),"")</f>
        <v>A</v>
      </c>
      <c r="N43" s="177" t="s">
        <v>405</v>
      </c>
      <c r="O43" s="179" t="s">
        <v>61</v>
      </c>
      <c r="P43" s="179" t="s">
        <v>195</v>
      </c>
      <c r="Q43" s="179">
        <f>VLOOKUP(P43,[1]Preguntas!$K$4:$L$5,2,0)</f>
        <v>10</v>
      </c>
      <c r="R43" s="179" t="s">
        <v>195</v>
      </c>
      <c r="S43" s="179">
        <f>VLOOKUP(R43,[1]Preguntas!$K$6:$L$7,2,0)</f>
        <v>15</v>
      </c>
      <c r="T43" s="179" t="s">
        <v>195</v>
      </c>
      <c r="U43" s="179">
        <f>VLOOKUP(T43,[1]Preguntas!$K$8:$L$9,2,0)</f>
        <v>10</v>
      </c>
      <c r="V43" s="179" t="s">
        <v>93</v>
      </c>
      <c r="W43" s="179">
        <f>VLOOKUP(V43,[1]Preguntas!$N$4:$O$6,2,0)</f>
        <v>15</v>
      </c>
      <c r="X43" s="179" t="s">
        <v>216</v>
      </c>
      <c r="Y43" s="179">
        <f>VLOOKUP(X43,[1]Preguntas!$R$4:$S$8,2,0)</f>
        <v>20</v>
      </c>
      <c r="Z43" s="180" t="s">
        <v>214</v>
      </c>
      <c r="AA43" s="179">
        <f>VLOOKUP(Z43,[1]Preguntas!$U$5:$V$6,2,0)</f>
        <v>10</v>
      </c>
      <c r="AB43" s="181" t="s">
        <v>211</v>
      </c>
      <c r="AC43" s="179">
        <f>VLOOKUP(AB43,Preguntas!$X$5:$Y$7,2,0)</f>
        <v>20</v>
      </c>
      <c r="AD43" s="182">
        <f t="shared" ref="AD43:AD45" si="8">+Q43+S43+U43+W43+Y43+AA43+AC43</f>
        <v>100</v>
      </c>
      <c r="AE43" s="353">
        <f t="shared" ref="AE43" si="9">IF(AND(I43&gt;2,AVERAGE(AD43:AD45)&gt;90),I43-2,IF(AND(I43&gt;2,AVERAGE(AD43:AD45)&gt;75),I43-2,IF(AND(I43&gt;1,AVERAGE(AD43:AD45)&gt;50),I43-1,I43)))</f>
        <v>1</v>
      </c>
      <c r="AF43" s="350" t="str">
        <f>VLOOKUP(AD43,Listados!$E$1:$F$6,2)</f>
        <v>Casi seguro</v>
      </c>
      <c r="AG43" s="350">
        <f t="shared" ref="AG43" si="10">IF(AND(K43&gt;2,AVERAGE(AD43:AD45)&gt;90),K43-2,IF(AND(K43&gt;1,AVERAGE(AD43:AD45)&gt;75),K43-1,IF(AND(K43&gt;1,AVERAGE(AD43:AD45)&gt;50),K43-1,K43)))</f>
        <v>1</v>
      </c>
      <c r="AH43" s="350" t="str">
        <f>VLOOKUP(AG43,Listados!$E$1:$G$6,3)</f>
        <v>Insignificante</v>
      </c>
      <c r="AI43" s="305" t="str">
        <f>IF(AE43&lt;&gt;"",(INDEX(Listados!$B$34:$G$39,MATCH(AE43,Listados!$B$34:$B$39,0),MATCH(AG43,Listados!$B$34:$G$34,0))),"")</f>
        <v>B</v>
      </c>
      <c r="AJ43" s="308" t="str">
        <f>VLOOKUP(AI43,Listados!$L$2:$M$5,2,0)</f>
        <v>Asumir</v>
      </c>
      <c r="AK43" s="299" t="s">
        <v>114</v>
      </c>
      <c r="AL43" s="275" t="s">
        <v>408</v>
      </c>
      <c r="AM43" s="278" t="s">
        <v>409</v>
      </c>
      <c r="AN43" s="302"/>
      <c r="AO43" s="341"/>
      <c r="AP43" s="344"/>
    </row>
    <row r="44" spans="1:42" ht="36.75" customHeight="1" x14ac:dyDescent="0.2">
      <c r="A44" s="323"/>
      <c r="B44" s="333"/>
      <c r="C44" s="330"/>
      <c r="D44" s="333"/>
      <c r="E44" s="336"/>
      <c r="F44" s="336"/>
      <c r="G44" s="333"/>
      <c r="H44" s="339"/>
      <c r="I44" s="325"/>
      <c r="J44" s="288"/>
      <c r="K44" s="285"/>
      <c r="L44" s="288"/>
      <c r="M44" s="291"/>
      <c r="N44" s="80" t="s">
        <v>406</v>
      </c>
      <c r="O44" s="186" t="s">
        <v>61</v>
      </c>
      <c r="P44" s="186" t="s">
        <v>195</v>
      </c>
      <c r="Q44" s="186">
        <f>VLOOKUP(P44,[1]Preguntas!$K$4:$L$5,2,0)</f>
        <v>10</v>
      </c>
      <c r="R44" s="186" t="s">
        <v>195</v>
      </c>
      <c r="S44" s="186">
        <f>VLOOKUP(R44,[1]Preguntas!$K$6:$L$7,2,0)</f>
        <v>15</v>
      </c>
      <c r="T44" s="186" t="s">
        <v>195</v>
      </c>
      <c r="U44" s="186">
        <f>VLOOKUP(T44,[1]Preguntas!$K$8:$L$9,2,0)</f>
        <v>10</v>
      </c>
      <c r="V44" s="186" t="s">
        <v>94</v>
      </c>
      <c r="W44" s="186">
        <f>VLOOKUP(V44,[1]Preguntas!$N$4:$O$6,2,0)</f>
        <v>10</v>
      </c>
      <c r="X44" s="186" t="s">
        <v>218</v>
      </c>
      <c r="Y44" s="186">
        <f>VLOOKUP(X44,[1]Preguntas!$R$4:$S$8,2,0)</f>
        <v>10</v>
      </c>
      <c r="Z44" s="71" t="s">
        <v>214</v>
      </c>
      <c r="AA44" s="186">
        <f>VLOOKUP(Z44,[1]Preguntas!$U$5:$V$6,2,0)</f>
        <v>10</v>
      </c>
      <c r="AB44" s="72" t="s">
        <v>212</v>
      </c>
      <c r="AC44" s="186">
        <f>VLOOKUP(AB44,Preguntas!$X$5:$Y$7,2,0)</f>
        <v>10</v>
      </c>
      <c r="AD44" s="190">
        <f t="shared" si="8"/>
        <v>75</v>
      </c>
      <c r="AE44" s="354"/>
      <c r="AF44" s="351"/>
      <c r="AG44" s="351"/>
      <c r="AH44" s="351"/>
      <c r="AI44" s="306"/>
      <c r="AJ44" s="309"/>
      <c r="AK44" s="300"/>
      <c r="AL44" s="276"/>
      <c r="AM44" s="279"/>
      <c r="AN44" s="303"/>
      <c r="AO44" s="342"/>
      <c r="AP44" s="345"/>
    </row>
    <row r="45" spans="1:42" ht="47.25" customHeight="1" thickBot="1" x14ac:dyDescent="0.25">
      <c r="A45" s="324"/>
      <c r="B45" s="334"/>
      <c r="C45" s="331"/>
      <c r="D45" s="334"/>
      <c r="E45" s="337"/>
      <c r="F45" s="337"/>
      <c r="G45" s="334"/>
      <c r="H45" s="340"/>
      <c r="I45" s="321"/>
      <c r="J45" s="289"/>
      <c r="K45" s="286"/>
      <c r="L45" s="289"/>
      <c r="M45" s="292"/>
      <c r="N45" s="178" t="s">
        <v>407</v>
      </c>
      <c r="O45" s="192" t="s">
        <v>61</v>
      </c>
      <c r="P45" s="192" t="s">
        <v>195</v>
      </c>
      <c r="Q45" s="192">
        <f>VLOOKUP(P45,[1]Preguntas!$K$4:$L$5,2,0)</f>
        <v>10</v>
      </c>
      <c r="R45" s="192" t="s">
        <v>195</v>
      </c>
      <c r="S45" s="192">
        <f>VLOOKUP(R45,[1]Preguntas!$K$6:$L$7,2,0)</f>
        <v>15</v>
      </c>
      <c r="T45" s="192" t="s">
        <v>195</v>
      </c>
      <c r="U45" s="192">
        <f>VLOOKUP(T45,[1]Preguntas!$K$8:$L$9,2,0)</f>
        <v>10</v>
      </c>
      <c r="V45" s="192" t="s">
        <v>93</v>
      </c>
      <c r="W45" s="192">
        <f>VLOOKUP(V45,[1]Preguntas!$N$4:$O$6,2,0)</f>
        <v>15</v>
      </c>
      <c r="X45" s="192" t="s">
        <v>216</v>
      </c>
      <c r="Y45" s="192">
        <f>VLOOKUP(X45,[1]Preguntas!$R$4:$S$8,2,0)</f>
        <v>20</v>
      </c>
      <c r="Z45" s="183" t="s">
        <v>214</v>
      </c>
      <c r="AA45" s="192">
        <f>VLOOKUP(Z45,[1]Preguntas!$U$5:$V$6,2,0)</f>
        <v>10</v>
      </c>
      <c r="AB45" s="184" t="s">
        <v>211</v>
      </c>
      <c r="AC45" s="192">
        <f>VLOOKUP(AB45,Preguntas!$X$5:$Y$7,2,0)</f>
        <v>20</v>
      </c>
      <c r="AD45" s="191">
        <f t="shared" si="8"/>
        <v>100</v>
      </c>
      <c r="AE45" s="355"/>
      <c r="AF45" s="352"/>
      <c r="AG45" s="352"/>
      <c r="AH45" s="352"/>
      <c r="AI45" s="307"/>
      <c r="AJ45" s="310"/>
      <c r="AK45" s="301"/>
      <c r="AL45" s="277"/>
      <c r="AM45" s="280"/>
      <c r="AN45" s="304"/>
      <c r="AO45" s="343"/>
      <c r="AP45" s="346"/>
    </row>
    <row r="46" spans="1:42" ht="69" customHeight="1" x14ac:dyDescent="0.2">
      <c r="A46" s="320" t="s">
        <v>442</v>
      </c>
      <c r="B46" s="332" t="s">
        <v>410</v>
      </c>
      <c r="C46" s="329" t="s">
        <v>411</v>
      </c>
      <c r="D46" s="332" t="s">
        <v>464</v>
      </c>
      <c r="E46" s="335" t="s">
        <v>139</v>
      </c>
      <c r="F46" s="335" t="s">
        <v>372</v>
      </c>
      <c r="G46" s="332" t="s">
        <v>465</v>
      </c>
      <c r="H46" s="338" t="s">
        <v>16</v>
      </c>
      <c r="I46" s="322">
        <v>3</v>
      </c>
      <c r="J46" s="350" t="str">
        <f>VLOOKUP(I46,Listados!$E$1:$F$6,2)</f>
        <v>Posible</v>
      </c>
      <c r="K46" s="335">
        <v>3</v>
      </c>
      <c r="L46" s="350" t="str">
        <f>VLOOKUP(K46,Listados!$E$1:$G$6,3)</f>
        <v>Moderado</v>
      </c>
      <c r="M46" s="305" t="str">
        <f>IF(I46&lt;&gt;"",(INDEX(Listados!$B$34:$G$39,MATCH(I46,Listados!$B$34:$B$39,0),MATCH(K46,Listados!$B$34:$G$34,0))),"")</f>
        <v>A</v>
      </c>
      <c r="N46" s="177" t="s">
        <v>412</v>
      </c>
      <c r="O46" s="179" t="s">
        <v>61</v>
      </c>
      <c r="P46" s="179" t="s">
        <v>195</v>
      </c>
      <c r="Q46" s="179">
        <f>VLOOKUP(P46,[1]Preguntas!$K$4:$L$5,2,0)</f>
        <v>10</v>
      </c>
      <c r="R46" s="179" t="s">
        <v>195</v>
      </c>
      <c r="S46" s="179">
        <f>VLOOKUP(R46,[1]Preguntas!$K$6:$L$7,2,0)</f>
        <v>15</v>
      </c>
      <c r="T46" s="179" t="s">
        <v>195</v>
      </c>
      <c r="U46" s="179">
        <f>VLOOKUP(T46,[1]Preguntas!$K$8:$L$9,2,0)</f>
        <v>10</v>
      </c>
      <c r="V46" s="179" t="s">
        <v>93</v>
      </c>
      <c r="W46" s="179">
        <f>VLOOKUP(V46,[1]Preguntas!$N$4:$O$6,2,0)</f>
        <v>15</v>
      </c>
      <c r="X46" s="179" t="s">
        <v>216</v>
      </c>
      <c r="Y46" s="179">
        <f>VLOOKUP(X46,[1]Preguntas!$R$4:$S$8,2,0)</f>
        <v>20</v>
      </c>
      <c r="Z46" s="180" t="s">
        <v>214</v>
      </c>
      <c r="AA46" s="179">
        <f>VLOOKUP(Z46,[1]Preguntas!$U$5:$V$6,2,0)</f>
        <v>10</v>
      </c>
      <c r="AB46" s="181" t="s">
        <v>211</v>
      </c>
      <c r="AC46" s="179">
        <f>VLOOKUP(AB46,Preguntas!$X$5:$Y$7,2,0)</f>
        <v>20</v>
      </c>
      <c r="AD46" s="182">
        <f t="shared" ref="AD46:AD48" si="11">+Q46+S46+U46+W46+Y46+AA46+AC46</f>
        <v>100</v>
      </c>
      <c r="AE46" s="353">
        <f t="shared" ref="AE46" si="12">IF(AND(I46&gt;2,AVERAGE(AD46:AD48)&gt;90),I46-2,IF(AND(I46&gt;2,AVERAGE(AD46:AD48)&gt;75),I46-2,IF(AND(I46&gt;1,AVERAGE(AD46:AD48)&gt;50),I46-1,I46)))</f>
        <v>1</v>
      </c>
      <c r="AF46" s="350" t="str">
        <f>VLOOKUP(AD46,Listados!$E$1:$F$6,2)</f>
        <v>Casi seguro</v>
      </c>
      <c r="AG46" s="350">
        <f t="shared" ref="AG46" si="13">IF(AND(K46&gt;2,AVERAGE(AD46:AD48)&gt;90),K46-2,IF(AND(K46&gt;1,AVERAGE(AD46:AD48)&gt;75),K46-1,IF(AND(K46&gt;1,AVERAGE(AD46:AD48)&gt;50),K46-1,K46)))</f>
        <v>1</v>
      </c>
      <c r="AH46" s="350" t="str">
        <f>VLOOKUP(AG46,Listados!$E$1:$G$6,3)</f>
        <v>Insignificante</v>
      </c>
      <c r="AI46" s="305" t="str">
        <f>IF(AE46&lt;&gt;"",(INDEX(Listados!$B$34:$G$39,MATCH(AE46,Listados!$B$34:$B$39,0),MATCH(AG46,Listados!$B$34:$G$34,0))),"")</f>
        <v>B</v>
      </c>
      <c r="AJ46" s="308" t="str">
        <f>VLOOKUP(AI46,Listados!$L$2:$M$5,2,0)</f>
        <v>Asumir</v>
      </c>
      <c r="AK46" s="299" t="s">
        <v>137</v>
      </c>
      <c r="AL46" s="275" t="s">
        <v>415</v>
      </c>
      <c r="AM46" s="278" t="s">
        <v>416</v>
      </c>
      <c r="AN46" s="302"/>
      <c r="AO46" s="341"/>
      <c r="AP46" s="344"/>
    </row>
    <row r="47" spans="1:42" ht="66" customHeight="1" x14ac:dyDescent="0.2">
      <c r="A47" s="325"/>
      <c r="B47" s="333"/>
      <c r="C47" s="330"/>
      <c r="D47" s="333"/>
      <c r="E47" s="336"/>
      <c r="F47" s="336"/>
      <c r="G47" s="333"/>
      <c r="H47" s="339"/>
      <c r="I47" s="323"/>
      <c r="J47" s="351"/>
      <c r="K47" s="336"/>
      <c r="L47" s="351"/>
      <c r="M47" s="306"/>
      <c r="N47" s="80" t="s">
        <v>413</v>
      </c>
      <c r="O47" s="186" t="s">
        <v>61</v>
      </c>
      <c r="P47" s="186" t="s">
        <v>195</v>
      </c>
      <c r="Q47" s="186">
        <f>VLOOKUP(P47,[1]Preguntas!$K$4:$L$5,2,0)</f>
        <v>10</v>
      </c>
      <c r="R47" s="186" t="s">
        <v>195</v>
      </c>
      <c r="S47" s="186">
        <f>VLOOKUP(R47,[1]Preguntas!$K$6:$L$7,2,0)</f>
        <v>15</v>
      </c>
      <c r="T47" s="186" t="s">
        <v>195</v>
      </c>
      <c r="U47" s="186">
        <f>VLOOKUP(T47,[1]Preguntas!$K$8:$L$9,2,0)</f>
        <v>10</v>
      </c>
      <c r="V47" s="186" t="s">
        <v>93</v>
      </c>
      <c r="W47" s="186">
        <f>VLOOKUP(V47,[1]Preguntas!$N$4:$O$6,2,0)</f>
        <v>15</v>
      </c>
      <c r="X47" s="186" t="s">
        <v>216</v>
      </c>
      <c r="Y47" s="186">
        <f>VLOOKUP(X47,[1]Preguntas!$R$4:$S$8,2,0)</f>
        <v>20</v>
      </c>
      <c r="Z47" s="71" t="s">
        <v>214</v>
      </c>
      <c r="AA47" s="186">
        <f>VLOOKUP(Z47,[1]Preguntas!$U$5:$V$6,2,0)</f>
        <v>10</v>
      </c>
      <c r="AB47" s="72" t="s">
        <v>211</v>
      </c>
      <c r="AC47" s="186">
        <f>VLOOKUP(AB47,Preguntas!$X$5:$Y$7,2,0)</f>
        <v>20</v>
      </c>
      <c r="AD47" s="190">
        <f t="shared" si="11"/>
        <v>100</v>
      </c>
      <c r="AE47" s="354"/>
      <c r="AF47" s="351"/>
      <c r="AG47" s="351"/>
      <c r="AH47" s="351"/>
      <c r="AI47" s="306"/>
      <c r="AJ47" s="309"/>
      <c r="AK47" s="300"/>
      <c r="AL47" s="276"/>
      <c r="AM47" s="279"/>
      <c r="AN47" s="303"/>
      <c r="AO47" s="342"/>
      <c r="AP47" s="345"/>
    </row>
    <row r="48" spans="1:42" ht="80.25" customHeight="1" thickBot="1" x14ac:dyDescent="0.25">
      <c r="A48" s="321"/>
      <c r="B48" s="334"/>
      <c r="C48" s="331"/>
      <c r="D48" s="334"/>
      <c r="E48" s="337"/>
      <c r="F48" s="337"/>
      <c r="G48" s="334"/>
      <c r="H48" s="340"/>
      <c r="I48" s="324"/>
      <c r="J48" s="352"/>
      <c r="K48" s="337"/>
      <c r="L48" s="352"/>
      <c r="M48" s="307"/>
      <c r="N48" s="178" t="s">
        <v>414</v>
      </c>
      <c r="O48" s="192" t="s">
        <v>61</v>
      </c>
      <c r="P48" s="192" t="s">
        <v>195</v>
      </c>
      <c r="Q48" s="192">
        <f>VLOOKUP(P48,[1]Preguntas!$K$4:$L$5,2,0)</f>
        <v>10</v>
      </c>
      <c r="R48" s="192" t="s">
        <v>195</v>
      </c>
      <c r="S48" s="192">
        <f>VLOOKUP(R48,[1]Preguntas!$K$6:$L$7,2,0)</f>
        <v>15</v>
      </c>
      <c r="T48" s="192" t="s">
        <v>195</v>
      </c>
      <c r="U48" s="192">
        <f>VLOOKUP(T48,[1]Preguntas!$K$8:$L$9,2,0)</f>
        <v>10</v>
      </c>
      <c r="V48" s="192" t="s">
        <v>93</v>
      </c>
      <c r="W48" s="192">
        <f>VLOOKUP(V48,[1]Preguntas!$N$4:$O$6,2,0)</f>
        <v>15</v>
      </c>
      <c r="X48" s="192" t="s">
        <v>216</v>
      </c>
      <c r="Y48" s="192">
        <f>VLOOKUP(X48,[1]Preguntas!$R$4:$S$8,2,0)</f>
        <v>20</v>
      </c>
      <c r="Z48" s="183" t="s">
        <v>214</v>
      </c>
      <c r="AA48" s="192">
        <f>VLOOKUP(Z48,[1]Preguntas!$U$5:$V$6,2,0)</f>
        <v>10</v>
      </c>
      <c r="AB48" s="184" t="s">
        <v>211</v>
      </c>
      <c r="AC48" s="192">
        <f>VLOOKUP(AB48,Preguntas!$X$5:$Y$7,2,0)</f>
        <v>20</v>
      </c>
      <c r="AD48" s="191">
        <f t="shared" si="11"/>
        <v>100</v>
      </c>
      <c r="AE48" s="355"/>
      <c r="AF48" s="352"/>
      <c r="AG48" s="352"/>
      <c r="AH48" s="352"/>
      <c r="AI48" s="307"/>
      <c r="AJ48" s="310"/>
      <c r="AK48" s="301"/>
      <c r="AL48" s="277"/>
      <c r="AM48" s="280"/>
      <c r="AN48" s="304"/>
      <c r="AO48" s="343"/>
      <c r="AP48" s="346"/>
    </row>
    <row r="49" spans="1:42" ht="66.75" customHeight="1" x14ac:dyDescent="0.2">
      <c r="A49" s="326" t="s">
        <v>443</v>
      </c>
      <c r="B49" s="347" t="s">
        <v>449</v>
      </c>
      <c r="C49" s="329" t="s">
        <v>451</v>
      </c>
      <c r="D49" s="329" t="s">
        <v>450</v>
      </c>
      <c r="E49" s="335" t="s">
        <v>15</v>
      </c>
      <c r="F49" s="335" t="s">
        <v>59</v>
      </c>
      <c r="G49" s="332" t="s">
        <v>417</v>
      </c>
      <c r="H49" s="338" t="s">
        <v>16</v>
      </c>
      <c r="I49" s="322">
        <v>1</v>
      </c>
      <c r="J49" s="350" t="str">
        <f>VLOOKUP(I49,Listados!$E$1:$F$6,2)</f>
        <v xml:space="preserve">Raro </v>
      </c>
      <c r="K49" s="335">
        <v>1</v>
      </c>
      <c r="L49" s="350" t="str">
        <f>VLOOKUP(K49,Listados!$E$1:$G$6,3)</f>
        <v>Insignificante</v>
      </c>
      <c r="M49" s="305" t="str">
        <f>IF(I49&lt;&gt;"",(INDEX(Listados!$B$34:$G$39,MATCH(I49,Listados!$B$34:$B$39,0),MATCH(K49,Listados!$B$34:$G$34,0))),"")</f>
        <v>B</v>
      </c>
      <c r="N49" s="177" t="s">
        <v>420</v>
      </c>
      <c r="O49" s="179" t="s">
        <v>61</v>
      </c>
      <c r="P49" s="179" t="s">
        <v>195</v>
      </c>
      <c r="Q49" s="179">
        <f>VLOOKUP(P49,[1]Preguntas!$K$4:$L$5,2,0)</f>
        <v>10</v>
      </c>
      <c r="R49" s="179" t="s">
        <v>195</v>
      </c>
      <c r="S49" s="179">
        <f>VLOOKUP(R49,[1]Preguntas!$K$6:$L$7,2,0)</f>
        <v>15</v>
      </c>
      <c r="T49" s="179" t="s">
        <v>195</v>
      </c>
      <c r="U49" s="179">
        <f>VLOOKUP(T49,[1]Preguntas!$K$8:$L$9,2,0)</f>
        <v>10</v>
      </c>
      <c r="V49" s="179" t="s">
        <v>93</v>
      </c>
      <c r="W49" s="179">
        <f>VLOOKUP(V49,[1]Preguntas!$N$4:$O$6,2,0)</f>
        <v>15</v>
      </c>
      <c r="X49" s="179" t="s">
        <v>216</v>
      </c>
      <c r="Y49" s="179">
        <f>VLOOKUP(X49,[1]Preguntas!$R$4:$S$8,2,0)</f>
        <v>20</v>
      </c>
      <c r="Z49" s="180" t="s">
        <v>214</v>
      </c>
      <c r="AA49" s="179">
        <f>VLOOKUP(Z49,[1]Preguntas!$U$5:$V$6,2,0)</f>
        <v>10</v>
      </c>
      <c r="AB49" s="181" t="s">
        <v>211</v>
      </c>
      <c r="AC49" s="179">
        <f>VLOOKUP(AB49,Preguntas!$X$5:$Y$7,2,0)</f>
        <v>20</v>
      </c>
      <c r="AD49" s="182">
        <f t="shared" ref="AD49:AD51" si="14">+Q49+S49+U49+W49+Y49+AA49+AC49</f>
        <v>100</v>
      </c>
      <c r="AE49" s="353">
        <f t="shared" ref="AE49" si="15">IF(AND(I49&gt;2,AVERAGE(AD49:AD51)&gt;90),I49-2,IF(AND(I49&gt;2,AVERAGE(AD49:AD51)&gt;75),I49-2,IF(AND(I49&gt;1,AVERAGE(AD49:AD51)&gt;50),I49-1,I49)))</f>
        <v>1</v>
      </c>
      <c r="AF49" s="350" t="str">
        <f>VLOOKUP(AD49,Listados!$E$1:$F$6,2)</f>
        <v>Casi seguro</v>
      </c>
      <c r="AG49" s="350">
        <f t="shared" ref="AG49" si="16">IF(AND(K49&gt;2,AVERAGE(AD49:AD51)&gt;90),K49-2,IF(AND(K49&gt;1,AVERAGE(AD49:AD51)&gt;75),K49-1,IF(AND(K49&gt;1,AVERAGE(AD49:AD51)&gt;50),K49-1,K49)))</f>
        <v>1</v>
      </c>
      <c r="AH49" s="350" t="str">
        <f>VLOOKUP(AG49,Listados!$E$1:$G$6,3)</f>
        <v>Insignificante</v>
      </c>
      <c r="AI49" s="305" t="str">
        <f>IF(AE49&lt;&gt;"",(INDEX(Listados!$B$34:$G$39,MATCH(AE49,Listados!$B$34:$B$39,0),MATCH(AG49,Listados!$B$34:$G$34,0))),"")</f>
        <v>B</v>
      </c>
      <c r="AJ49" s="308" t="str">
        <f>VLOOKUP(AI49,Listados!$L$2:$M$5,2,0)</f>
        <v>Asumir</v>
      </c>
      <c r="AK49" s="299" t="s">
        <v>115</v>
      </c>
      <c r="AL49" s="275" t="s">
        <v>421</v>
      </c>
      <c r="AM49" s="278" t="s">
        <v>368</v>
      </c>
      <c r="AN49" s="302"/>
      <c r="AO49" s="341"/>
      <c r="AP49" s="344"/>
    </row>
    <row r="50" spans="1:42" ht="49.5" customHeight="1" x14ac:dyDescent="0.2">
      <c r="A50" s="327"/>
      <c r="B50" s="348"/>
      <c r="C50" s="330"/>
      <c r="D50" s="330"/>
      <c r="E50" s="336"/>
      <c r="F50" s="336"/>
      <c r="G50" s="333"/>
      <c r="H50" s="339"/>
      <c r="I50" s="323"/>
      <c r="J50" s="351"/>
      <c r="K50" s="336"/>
      <c r="L50" s="351"/>
      <c r="M50" s="306"/>
      <c r="N50" s="80" t="s">
        <v>418</v>
      </c>
      <c r="O50" s="186" t="s">
        <v>61</v>
      </c>
      <c r="P50" s="186" t="s">
        <v>195</v>
      </c>
      <c r="Q50" s="186">
        <f>VLOOKUP(P50,[1]Preguntas!$K$4:$L$5,2,0)</f>
        <v>10</v>
      </c>
      <c r="R50" s="186" t="s">
        <v>195</v>
      </c>
      <c r="S50" s="186">
        <f>VLOOKUP(R50,[1]Preguntas!$K$6:$L$7,2,0)</f>
        <v>15</v>
      </c>
      <c r="T50" s="186" t="s">
        <v>195</v>
      </c>
      <c r="U50" s="186">
        <f>VLOOKUP(T50,[1]Preguntas!$K$8:$L$9,2,0)</f>
        <v>10</v>
      </c>
      <c r="V50" s="186" t="s">
        <v>93</v>
      </c>
      <c r="W50" s="186">
        <f>VLOOKUP(V50,[1]Preguntas!$N$4:$O$6,2,0)</f>
        <v>15</v>
      </c>
      <c r="X50" s="186" t="s">
        <v>216</v>
      </c>
      <c r="Y50" s="186">
        <f>VLOOKUP(X50,[1]Preguntas!$R$4:$S$8,2,0)</f>
        <v>20</v>
      </c>
      <c r="Z50" s="71" t="s">
        <v>214</v>
      </c>
      <c r="AA50" s="186">
        <f>VLOOKUP(Z50,[1]Preguntas!$U$5:$V$6,2,0)</f>
        <v>10</v>
      </c>
      <c r="AB50" s="72" t="s">
        <v>211</v>
      </c>
      <c r="AC50" s="186">
        <f>VLOOKUP(AB50,Preguntas!$X$5:$Y$7,2,0)</f>
        <v>20</v>
      </c>
      <c r="AD50" s="190">
        <f t="shared" si="14"/>
        <v>100</v>
      </c>
      <c r="AE50" s="354"/>
      <c r="AF50" s="351"/>
      <c r="AG50" s="351"/>
      <c r="AH50" s="351"/>
      <c r="AI50" s="306"/>
      <c r="AJ50" s="309"/>
      <c r="AK50" s="300"/>
      <c r="AL50" s="276"/>
      <c r="AM50" s="279"/>
      <c r="AN50" s="303"/>
      <c r="AO50" s="342"/>
      <c r="AP50" s="345"/>
    </row>
    <row r="51" spans="1:42" ht="67.5" customHeight="1" thickBot="1" x14ac:dyDescent="0.25">
      <c r="A51" s="328"/>
      <c r="B51" s="349"/>
      <c r="C51" s="331"/>
      <c r="D51" s="331"/>
      <c r="E51" s="337"/>
      <c r="F51" s="337"/>
      <c r="G51" s="334"/>
      <c r="H51" s="340"/>
      <c r="I51" s="324"/>
      <c r="J51" s="352"/>
      <c r="K51" s="337"/>
      <c r="L51" s="352"/>
      <c r="M51" s="307"/>
      <c r="N51" s="178" t="s">
        <v>419</v>
      </c>
      <c r="O51" s="192" t="s">
        <v>61</v>
      </c>
      <c r="P51" s="192" t="s">
        <v>195</v>
      </c>
      <c r="Q51" s="192">
        <f>VLOOKUP(P51,[1]Preguntas!$K$4:$L$5,2,0)</f>
        <v>10</v>
      </c>
      <c r="R51" s="192" t="s">
        <v>195</v>
      </c>
      <c r="S51" s="192">
        <f>VLOOKUP(R51,[1]Preguntas!$K$6:$L$7,2,0)</f>
        <v>15</v>
      </c>
      <c r="T51" s="192" t="s">
        <v>195</v>
      </c>
      <c r="U51" s="192">
        <f>VLOOKUP(T51,[1]Preguntas!$K$8:$L$9,2,0)</f>
        <v>10</v>
      </c>
      <c r="V51" s="192" t="s">
        <v>93</v>
      </c>
      <c r="W51" s="192">
        <f>VLOOKUP(V51,[1]Preguntas!$N$4:$O$6,2,0)</f>
        <v>15</v>
      </c>
      <c r="X51" s="192" t="s">
        <v>216</v>
      </c>
      <c r="Y51" s="192">
        <f>VLOOKUP(X51,[1]Preguntas!$R$4:$S$8,2,0)</f>
        <v>20</v>
      </c>
      <c r="Z51" s="183" t="s">
        <v>214</v>
      </c>
      <c r="AA51" s="192">
        <f>VLOOKUP(Z51,[1]Preguntas!$U$5:$V$6,2,0)</f>
        <v>10</v>
      </c>
      <c r="AB51" s="184" t="s">
        <v>211</v>
      </c>
      <c r="AC51" s="192">
        <f>VLOOKUP(AB51,Preguntas!$X$5:$Y$7,2,0)</f>
        <v>20</v>
      </c>
      <c r="AD51" s="191">
        <f t="shared" si="14"/>
        <v>100</v>
      </c>
      <c r="AE51" s="355"/>
      <c r="AF51" s="352"/>
      <c r="AG51" s="352"/>
      <c r="AH51" s="352"/>
      <c r="AI51" s="307"/>
      <c r="AJ51" s="310"/>
      <c r="AK51" s="301"/>
      <c r="AL51" s="277"/>
      <c r="AM51" s="280"/>
      <c r="AN51" s="304"/>
      <c r="AO51" s="343"/>
      <c r="AP51" s="346"/>
    </row>
    <row r="52" spans="1:42" ht="199.5" customHeight="1" thickBot="1" x14ac:dyDescent="0.25">
      <c r="A52" s="226" t="s">
        <v>444</v>
      </c>
      <c r="B52" s="197" t="s">
        <v>452</v>
      </c>
      <c r="C52" s="259" t="s">
        <v>453</v>
      </c>
      <c r="D52" s="258" t="s">
        <v>466</v>
      </c>
      <c r="E52" s="185" t="s">
        <v>139</v>
      </c>
      <c r="F52" s="185" t="s">
        <v>65</v>
      </c>
      <c r="G52" s="258" t="s">
        <v>467</v>
      </c>
      <c r="H52" s="187" t="s">
        <v>16</v>
      </c>
      <c r="I52" s="216">
        <v>1</v>
      </c>
      <c r="J52" s="228" t="str">
        <f>VLOOKUP(I52,Listados!$E$1:$F$6,2)</f>
        <v xml:space="preserve">Raro </v>
      </c>
      <c r="K52" s="214">
        <v>1</v>
      </c>
      <c r="L52" s="228" t="str">
        <f>VLOOKUP(K52,Listados!$E$1:$G$6,3)</f>
        <v>Insignificante</v>
      </c>
      <c r="M52" s="229" t="str">
        <f>IF(I52&lt;&gt;"",(INDEX(Listados!$B$34:$G$39,MATCH(I52,Listados!$B$34:$B$39,0),MATCH(K52,Listados!$B$34:$G$34,0))),"")</f>
        <v>B</v>
      </c>
      <c r="N52" s="217" t="s">
        <v>423</v>
      </c>
      <c r="O52" s="214" t="s">
        <v>61</v>
      </c>
      <c r="P52" s="214" t="s">
        <v>195</v>
      </c>
      <c r="Q52" s="214">
        <f>VLOOKUP(P52,[1]Preguntas!$K$4:$L$5,2,0)</f>
        <v>10</v>
      </c>
      <c r="R52" s="214" t="s">
        <v>195</v>
      </c>
      <c r="S52" s="214">
        <f>VLOOKUP(R52,[1]Preguntas!$K$6:$L$7,2,0)</f>
        <v>15</v>
      </c>
      <c r="T52" s="214" t="s">
        <v>195</v>
      </c>
      <c r="U52" s="214">
        <f>VLOOKUP(T52,[1]Preguntas!$K$8:$L$9,2,0)</f>
        <v>10</v>
      </c>
      <c r="V52" s="214" t="s">
        <v>93</v>
      </c>
      <c r="W52" s="213">
        <f>VLOOKUP(V52,[1]Preguntas!$N$4:$O$6,2,0)</f>
        <v>15</v>
      </c>
      <c r="X52" s="213" t="s">
        <v>216</v>
      </c>
      <c r="Y52" s="213">
        <f>VLOOKUP(X52,[1]Preguntas!$R$4:$S$8,2,0)</f>
        <v>20</v>
      </c>
      <c r="Z52" s="218" t="s">
        <v>214</v>
      </c>
      <c r="AA52" s="213">
        <f>VLOOKUP(Z52,[1]Preguntas!$U$5:$V$6,2,0)</f>
        <v>10</v>
      </c>
      <c r="AB52" s="219" t="s">
        <v>211</v>
      </c>
      <c r="AC52" s="214">
        <f>VLOOKUP(AB52,Preguntas!$X$5:$Y$7,2,0)</f>
        <v>20</v>
      </c>
      <c r="AD52" s="229">
        <f t="shared" ref="AD52:AD56" si="17">+Q52+S52+U52+W52+Y52+AA52+AC52</f>
        <v>100</v>
      </c>
      <c r="AE52" s="227">
        <f>IF(AND(I52&gt;2,AVERAGE(AD52:AD52)&gt;90),I52-2,IF(AND(I52&gt;2,AVERAGE(AD52:AD52)&gt;75),I52-2,IF(AND(I52&gt;1,AVERAGE(AD52:AD52)&gt;50),I52-1,I52)))</f>
        <v>1</v>
      </c>
      <c r="AF52" s="228" t="str">
        <f>VLOOKUP(AD52,Listados!$E$1:$F$6,2)</f>
        <v>Casi seguro</v>
      </c>
      <c r="AG52" s="228">
        <f>IF(AND(K52&gt;2,AVERAGE(AD52:AD52)&gt;90),K52-2,IF(AND(K52&gt;1,AVERAGE(AD52:AD52)&gt;75),K52-1,IF(AND(K52&gt;1,AVERAGE(AD52:AD52)&gt;50),K52-1,K52)))</f>
        <v>1</v>
      </c>
      <c r="AH52" s="228" t="str">
        <f>VLOOKUP(AG52,Listados!$E$1:$G$6,3)</f>
        <v>Insignificante</v>
      </c>
      <c r="AI52" s="229" t="str">
        <f>IF(AE52&lt;&gt;"",(INDEX(Listados!$B$34:$G$39,MATCH(AE52,Listados!$B$34:$B$39,0),MATCH(AG52,Listados!$B$34:$G$34,0))),"")</f>
        <v>B</v>
      </c>
      <c r="AJ52" s="230" t="str">
        <f>VLOOKUP(AI52,Listados!$L$2:$M$5,2,0)</f>
        <v>Asumir</v>
      </c>
      <c r="AK52" s="231" t="s">
        <v>115</v>
      </c>
      <c r="AL52" s="213" t="s">
        <v>459</v>
      </c>
      <c r="AM52" s="236" t="s">
        <v>424</v>
      </c>
      <c r="AN52" s="232"/>
      <c r="AO52" s="233"/>
      <c r="AP52" s="234"/>
    </row>
    <row r="53" spans="1:42" ht="156.75" customHeight="1" thickBot="1" x14ac:dyDescent="0.25">
      <c r="A53" s="217" t="s">
        <v>445</v>
      </c>
      <c r="B53" s="250" t="s">
        <v>454</v>
      </c>
      <c r="C53" s="249" t="s">
        <v>455</v>
      </c>
      <c r="D53" s="213" t="s">
        <v>425</v>
      </c>
      <c r="E53" s="214" t="s">
        <v>15</v>
      </c>
      <c r="F53" s="214" t="s">
        <v>65</v>
      </c>
      <c r="G53" s="213" t="s">
        <v>422</v>
      </c>
      <c r="H53" s="215" t="s">
        <v>14</v>
      </c>
      <c r="I53" s="185">
        <v>1</v>
      </c>
      <c r="J53" s="188" t="str">
        <f>VLOOKUP(I53,Listados!$E$1:$F$6,2)</f>
        <v xml:space="preserve">Raro </v>
      </c>
      <c r="K53" s="185">
        <v>1</v>
      </c>
      <c r="L53" s="188" t="str">
        <f>VLOOKUP(K53,Listados!$E$1:$G$6,3)</f>
        <v>Insignificante</v>
      </c>
      <c r="M53" s="188" t="str">
        <f>IF(I53&lt;&gt;"",(INDEX(Listados!$B$34:$G$39,MATCH(I53,Listados!$B$34:$B$39,0),MATCH(K53,Listados!$B$34:$G$34,0))),"")</f>
        <v>B</v>
      </c>
      <c r="N53" s="217" t="s">
        <v>426</v>
      </c>
      <c r="O53" s="214" t="s">
        <v>61</v>
      </c>
      <c r="P53" s="214" t="s">
        <v>195</v>
      </c>
      <c r="Q53" s="214">
        <f>VLOOKUP(P53,[1]Preguntas!$K$4:$L$5,2,0)</f>
        <v>10</v>
      </c>
      <c r="R53" s="214" t="s">
        <v>195</v>
      </c>
      <c r="S53" s="214">
        <f>VLOOKUP(R53,[1]Preguntas!$K$6:$L$7,2,0)</f>
        <v>15</v>
      </c>
      <c r="T53" s="214" t="s">
        <v>195</v>
      </c>
      <c r="U53" s="214">
        <f>VLOOKUP(T53,[1]Preguntas!$K$8:$L$9,2,0)</f>
        <v>10</v>
      </c>
      <c r="V53" s="214" t="s">
        <v>93</v>
      </c>
      <c r="W53" s="214">
        <f>VLOOKUP(V53,[1]Preguntas!$N$4:$O$6,2,0)</f>
        <v>15</v>
      </c>
      <c r="X53" s="244" t="s">
        <v>216</v>
      </c>
      <c r="Y53" s="214">
        <f>VLOOKUP(X53,[1]Preguntas!$R$4:$S$8,2,0)</f>
        <v>20</v>
      </c>
      <c r="Z53" s="245" t="s">
        <v>214</v>
      </c>
      <c r="AA53" s="214">
        <f>VLOOKUP(Z53,[1]Preguntas!$U$5:$V$6,2,0)</f>
        <v>10</v>
      </c>
      <c r="AB53" s="246" t="s">
        <v>211</v>
      </c>
      <c r="AC53" s="214"/>
      <c r="AD53" s="229">
        <f t="shared" si="17"/>
        <v>80</v>
      </c>
      <c r="AE53" s="227">
        <f>IF(AND(I53&gt;2,AVERAGE(AD53:AD53)&gt;90),I53-2,IF(AND(I53&gt;2,AVERAGE(AD53:AD53)&gt;75),I53-2,IF(AND(I53&gt;1,AVERAGE(AD53:AD53)&gt;50),I53-1,I53)))</f>
        <v>1</v>
      </c>
      <c r="AF53" s="228" t="str">
        <f>VLOOKUP(AD53,Listados!$E$1:$F$6,2)</f>
        <v>Casi seguro</v>
      </c>
      <c r="AG53" s="228">
        <f>IF(AND(K53&gt;2,AVERAGE(AD53:AD53)&gt;90),K53-2,IF(AND(K53&gt;1,AVERAGE(AD53:AD53)&gt;75),K53-1,IF(AND(K53&gt;1,AVERAGE(AD53:AD53)&gt;50),K53-1,K53)))</f>
        <v>1</v>
      </c>
      <c r="AH53" s="228" t="str">
        <f>VLOOKUP(AG53,Listados!$E$1:$G$6,3)</f>
        <v>Insignificante</v>
      </c>
      <c r="AI53" s="229" t="str">
        <f>IF(AE53&lt;&gt;"",(INDEX(Listados!$B$34:$G$39,MATCH(AE53,Listados!$B$34:$B$39,0),MATCH(AG53,Listados!$B$34:$G$34,0))),"")</f>
        <v>B</v>
      </c>
      <c r="AJ53" s="230" t="str">
        <f>VLOOKUP(AI53,Listados!$L$2:$M$5,2,0)</f>
        <v>Asumir</v>
      </c>
      <c r="AK53" s="231" t="s">
        <v>115</v>
      </c>
      <c r="AL53" s="213" t="s">
        <v>427</v>
      </c>
      <c r="AM53" s="236" t="s">
        <v>424</v>
      </c>
      <c r="AN53" s="232"/>
      <c r="AO53" s="238"/>
      <c r="AP53" s="237"/>
    </row>
    <row r="54" spans="1:42" ht="44.25" customHeight="1" x14ac:dyDescent="0.2">
      <c r="A54" s="326" t="s">
        <v>446</v>
      </c>
      <c r="B54" s="275" t="s">
        <v>458</v>
      </c>
      <c r="C54" s="329" t="s">
        <v>457</v>
      </c>
      <c r="D54" s="332" t="s">
        <v>456</v>
      </c>
      <c r="E54" s="335" t="s">
        <v>20</v>
      </c>
      <c r="F54" s="335" t="s">
        <v>185</v>
      </c>
      <c r="G54" s="332" t="s">
        <v>468</v>
      </c>
      <c r="H54" s="338" t="s">
        <v>16</v>
      </c>
      <c r="I54" s="320">
        <v>3</v>
      </c>
      <c r="J54" s="287" t="str">
        <f>VLOOKUP(I54,Listados!$E$1:$F$6,2)</f>
        <v>Posible</v>
      </c>
      <c r="K54" s="284">
        <v>3</v>
      </c>
      <c r="L54" s="287" t="str">
        <f>VLOOKUP(K54,Listados!$E$1:$G$6,3)</f>
        <v>Moderado</v>
      </c>
      <c r="M54" s="290" t="str">
        <f>IF(I54&lt;&gt;"",(INDEX(Listados!$B$34:$G$39,MATCH(I54,Listados!$B$34:$B$39,0),MATCH(K54,Listados!$B$34:$G$34,0))),"")</f>
        <v>A</v>
      </c>
      <c r="N54" s="177" t="s">
        <v>430</v>
      </c>
      <c r="O54" s="179" t="s">
        <v>193</v>
      </c>
      <c r="P54" s="179" t="s">
        <v>195</v>
      </c>
      <c r="Q54" s="179">
        <f>VLOOKUP(P54,[1]Preguntas!$K$4:$L$5,2,0)</f>
        <v>10</v>
      </c>
      <c r="R54" s="179" t="s">
        <v>195</v>
      </c>
      <c r="S54" s="179">
        <f>VLOOKUP(R54,[1]Preguntas!$K$6:$L$7,2,0)</f>
        <v>15</v>
      </c>
      <c r="T54" s="179" t="s">
        <v>195</v>
      </c>
      <c r="U54" s="179">
        <f>VLOOKUP(T54,[1]Preguntas!$K$8:$L$9,2,0)</f>
        <v>10</v>
      </c>
      <c r="V54" s="179" t="s">
        <v>93</v>
      </c>
      <c r="W54" s="179">
        <f>VLOOKUP(V54,[1]Preguntas!$N$4:$O$6,2,0)</f>
        <v>15</v>
      </c>
      <c r="X54" s="198" t="s">
        <v>216</v>
      </c>
      <c r="Y54" s="198">
        <f>VLOOKUP(X54,[1]Preguntas!$R$4:$S$8,2,0)</f>
        <v>20</v>
      </c>
      <c r="Z54" s="251" t="s">
        <v>214</v>
      </c>
      <c r="AA54" s="198">
        <f>VLOOKUP(Z54,[1]Preguntas!$U$5:$V$6,2,0)</f>
        <v>10</v>
      </c>
      <c r="AB54" s="252" t="s">
        <v>211</v>
      </c>
      <c r="AC54" s="179">
        <f>VLOOKUP(AB54,Preguntas!$X$5:$Y$7,2,0)</f>
        <v>20</v>
      </c>
      <c r="AD54" s="182">
        <f t="shared" si="17"/>
        <v>100</v>
      </c>
      <c r="AE54" s="293">
        <f t="shared" ref="AE54" si="18">IF(AND(I54&gt;2,AVERAGE(AD54:AD56)&gt;90),I54-2,IF(AND(I54&gt;2,AVERAGE(AD54:AD56)&gt;75),I54-2,IF(AND(I54&gt;1,AVERAGE(AD54:AD56)&gt;50),I54-1,I54)))</f>
        <v>1</v>
      </c>
      <c r="AF54" s="287" t="str">
        <f>VLOOKUP(AD54,Listados!$E$1:$F$6,2)</f>
        <v>Casi seguro</v>
      </c>
      <c r="AG54" s="287">
        <f t="shared" ref="AG54" si="19">IF(AND(K54&gt;2,AVERAGE(AD54:AD56)&gt;90),K54-2,IF(AND(K54&gt;1,AVERAGE(AD54:AD56)&gt;75),K54-1,IF(AND(K54&gt;1,AVERAGE(AD54:AD56)&gt;50),K54-1,K54)))</f>
        <v>1</v>
      </c>
      <c r="AH54" s="287" t="str">
        <f>VLOOKUP(AG54,Listados!$E$1:$G$6,3)</f>
        <v>Insignificante</v>
      </c>
      <c r="AI54" s="290" t="str">
        <f>IF(AE54&lt;&gt;"",(INDEX(Listados!$B$34:$G$39,MATCH(AE54,Listados!$B$34:$B$39,0),MATCH(AG54,Listados!$B$34:$G$34,0))),"")</f>
        <v>B</v>
      </c>
      <c r="AJ54" s="296" t="str">
        <f>VLOOKUP(AI54,Listados!$L$2:$M$5,2,0)</f>
        <v>Asumir</v>
      </c>
      <c r="AK54" s="272" t="s">
        <v>116</v>
      </c>
      <c r="AL54" s="275" t="s">
        <v>428</v>
      </c>
      <c r="AM54" s="278" t="s">
        <v>429</v>
      </c>
      <c r="AN54" s="281"/>
      <c r="AO54" s="311"/>
      <c r="AP54" s="314"/>
    </row>
    <row r="55" spans="1:42" ht="78" customHeight="1" x14ac:dyDescent="0.2">
      <c r="A55" s="327"/>
      <c r="B55" s="276"/>
      <c r="C55" s="330"/>
      <c r="D55" s="333"/>
      <c r="E55" s="336"/>
      <c r="F55" s="336"/>
      <c r="G55" s="333"/>
      <c r="H55" s="339"/>
      <c r="I55" s="325"/>
      <c r="J55" s="288"/>
      <c r="K55" s="285"/>
      <c r="L55" s="288"/>
      <c r="M55" s="291"/>
      <c r="N55" s="80" t="s">
        <v>431</v>
      </c>
      <c r="O55" s="186" t="s">
        <v>61</v>
      </c>
      <c r="P55" s="186" t="s">
        <v>195</v>
      </c>
      <c r="Q55" s="186">
        <f>VLOOKUP(P55,[1]Preguntas!$K$4:$L$5,2,0)</f>
        <v>10</v>
      </c>
      <c r="R55" s="186" t="s">
        <v>195</v>
      </c>
      <c r="S55" s="186">
        <f>VLOOKUP(R55,[1]Preguntas!$K$6:$L$7,2,0)</f>
        <v>15</v>
      </c>
      <c r="T55" s="186" t="s">
        <v>195</v>
      </c>
      <c r="U55" s="186">
        <f>VLOOKUP(T55,[1]Preguntas!$K$8:$L$9,2,0)</f>
        <v>10</v>
      </c>
      <c r="V55" s="186" t="s">
        <v>93</v>
      </c>
      <c r="W55" s="186">
        <f>VLOOKUP(V55,[1]Preguntas!$N$4:$O$6,2,0)</f>
        <v>15</v>
      </c>
      <c r="X55" s="204" t="s">
        <v>216</v>
      </c>
      <c r="Y55" s="204">
        <f>VLOOKUP(X55,[1]Preguntas!$R$4:$S$8,2,0)</f>
        <v>20</v>
      </c>
      <c r="Z55" s="253" t="s">
        <v>214</v>
      </c>
      <c r="AA55" s="204">
        <f>VLOOKUP(Z55,[1]Preguntas!$U$5:$V$6,2,0)</f>
        <v>10</v>
      </c>
      <c r="AB55" s="254" t="s">
        <v>211</v>
      </c>
      <c r="AC55" s="203">
        <f>VLOOKUP(AB55,Preguntas!$X$5:$Y$7,2,0)</f>
        <v>20</v>
      </c>
      <c r="AD55" s="239">
        <f t="shared" si="17"/>
        <v>100</v>
      </c>
      <c r="AE55" s="294"/>
      <c r="AF55" s="288"/>
      <c r="AG55" s="288"/>
      <c r="AH55" s="288"/>
      <c r="AI55" s="291"/>
      <c r="AJ55" s="297"/>
      <c r="AK55" s="273"/>
      <c r="AL55" s="276"/>
      <c r="AM55" s="279"/>
      <c r="AN55" s="282"/>
      <c r="AO55" s="312"/>
      <c r="AP55" s="315"/>
    </row>
    <row r="56" spans="1:42" ht="51.75" customHeight="1" thickBot="1" x14ac:dyDescent="0.25">
      <c r="A56" s="328"/>
      <c r="B56" s="277"/>
      <c r="C56" s="331"/>
      <c r="D56" s="334"/>
      <c r="E56" s="337"/>
      <c r="F56" s="337"/>
      <c r="G56" s="334"/>
      <c r="H56" s="340"/>
      <c r="I56" s="321"/>
      <c r="J56" s="289"/>
      <c r="K56" s="286"/>
      <c r="L56" s="289"/>
      <c r="M56" s="292"/>
      <c r="N56" s="178" t="s">
        <v>432</v>
      </c>
      <c r="O56" s="192" t="s">
        <v>61</v>
      </c>
      <c r="P56" s="192" t="s">
        <v>195</v>
      </c>
      <c r="Q56" s="192">
        <f>VLOOKUP(P56,[1]Preguntas!$K$4:$L$5,2,0)</f>
        <v>10</v>
      </c>
      <c r="R56" s="192" t="s">
        <v>195</v>
      </c>
      <c r="S56" s="192">
        <f>VLOOKUP(R56,[1]Preguntas!$K$6:$L$7,2,0)</f>
        <v>15</v>
      </c>
      <c r="T56" s="192" t="s">
        <v>195</v>
      </c>
      <c r="U56" s="192">
        <f>VLOOKUP(T56,[1]Preguntas!$K$8:$L$9,2,0)</f>
        <v>10</v>
      </c>
      <c r="V56" s="192" t="s">
        <v>93</v>
      </c>
      <c r="W56" s="192">
        <f>VLOOKUP(V56,[1]Preguntas!$N$4:$O$6,2,0)</f>
        <v>15</v>
      </c>
      <c r="X56" s="193" t="s">
        <v>216</v>
      </c>
      <c r="Y56" s="193">
        <f>VLOOKUP(X56,[1]Preguntas!$R$4:$S$8,2,0)</f>
        <v>20</v>
      </c>
      <c r="Z56" s="255" t="s">
        <v>214</v>
      </c>
      <c r="AA56" s="193">
        <f>VLOOKUP(Z56,[1]Preguntas!$U$5:$V$6,2,0)</f>
        <v>10</v>
      </c>
      <c r="AB56" s="256" t="s">
        <v>211</v>
      </c>
      <c r="AC56" s="240">
        <f>VLOOKUP(AB56,Preguntas!$X$5:$Y$7,2,0)</f>
        <v>20</v>
      </c>
      <c r="AD56" s="243">
        <f t="shared" si="17"/>
        <v>100</v>
      </c>
      <c r="AE56" s="295"/>
      <c r="AF56" s="289"/>
      <c r="AG56" s="289"/>
      <c r="AH56" s="289"/>
      <c r="AI56" s="292"/>
      <c r="AJ56" s="298"/>
      <c r="AK56" s="274"/>
      <c r="AL56" s="277"/>
      <c r="AM56" s="280"/>
      <c r="AN56" s="283"/>
      <c r="AO56" s="313"/>
      <c r="AP56" s="316"/>
    </row>
  </sheetData>
  <sheetProtection algorithmName="SHA-512" hashValue="AXPuGx0Z3U/JOlR+YbBQWKLCfG882qyjRohYHQLSjs7JmGx2PxCXn6BHwltyQr5JqmHic8sAB73WQiWI1LxwlA==" saltValue="qeOONesDfwta/pZphWkpxQ==" spinCount="100000" sheet="1" objects="1" scenarios="1" selectLockedCells="1" selectUnlockedCells="1"/>
  <dataConsolidate/>
  <mergeCells count="386">
    <mergeCell ref="AB9:AC12"/>
    <mergeCell ref="P9:S9"/>
    <mergeCell ref="P10:Q12"/>
    <mergeCell ref="R10:S12"/>
    <mergeCell ref="T9:U9"/>
    <mergeCell ref="T10:U12"/>
    <mergeCell ref="V9:W9"/>
    <mergeCell ref="V10:W12"/>
    <mergeCell ref="X9:Y9"/>
    <mergeCell ref="X10:Y12"/>
    <mergeCell ref="Z9:AA9"/>
    <mergeCell ref="Z10:AA12"/>
    <mergeCell ref="AO1:AP1"/>
    <mergeCell ref="O8:O12"/>
    <mergeCell ref="AM7:AM12"/>
    <mergeCell ref="AK7:AK12"/>
    <mergeCell ref="AE10:AE12"/>
    <mergeCell ref="AF10:AF12"/>
    <mergeCell ref="AG10:AG12"/>
    <mergeCell ref="AE8:AF9"/>
    <mergeCell ref="N8:N12"/>
    <mergeCell ref="C1:AN1"/>
    <mergeCell ref="I9:I12"/>
    <mergeCell ref="J9:J12"/>
    <mergeCell ref="C3:D3"/>
    <mergeCell ref="I7:M7"/>
    <mergeCell ref="AP7:AP12"/>
    <mergeCell ref="AL7:AL12"/>
    <mergeCell ref="AJ7:AJ12"/>
    <mergeCell ref="AG8:AH9"/>
    <mergeCell ref="AH10:AH12"/>
    <mergeCell ref="AE7:AI7"/>
    <mergeCell ref="AN7:AN12"/>
    <mergeCell ref="AO7:AO12"/>
    <mergeCell ref="AB8:AC8"/>
    <mergeCell ref="P8:AA8"/>
    <mergeCell ref="B13:B14"/>
    <mergeCell ref="C13:C14"/>
    <mergeCell ref="D13:D14"/>
    <mergeCell ref="E13:E14"/>
    <mergeCell ref="F13:F14"/>
    <mergeCell ref="AD8:AD12"/>
    <mergeCell ref="N7:AD7"/>
    <mergeCell ref="E3:G3"/>
    <mergeCell ref="H3:M3"/>
    <mergeCell ref="I8:J8"/>
    <mergeCell ref="H5:J5"/>
    <mergeCell ref="M5:N5"/>
    <mergeCell ref="H8:H12"/>
    <mergeCell ref="G8:G12"/>
    <mergeCell ref="B8:B12"/>
    <mergeCell ref="C5:F5"/>
    <mergeCell ref="K9:K12"/>
    <mergeCell ref="L9:L12"/>
    <mergeCell ref="D8:D12"/>
    <mergeCell ref="C8:C12"/>
    <mergeCell ref="E8:F8"/>
    <mergeCell ref="F9:F12"/>
    <mergeCell ref="E9:E12"/>
    <mergeCell ref="K8:L8"/>
    <mergeCell ref="AL13:AL14"/>
    <mergeCell ref="AK13:AK14"/>
    <mergeCell ref="L13:L14"/>
    <mergeCell ref="AE13:AE14"/>
    <mergeCell ref="AF13:AF14"/>
    <mergeCell ref="AG13:AG14"/>
    <mergeCell ref="M13:M14"/>
    <mergeCell ref="G13:G14"/>
    <mergeCell ref="H13:H14"/>
    <mergeCell ref="I13:I14"/>
    <mergeCell ref="J13:J14"/>
    <mergeCell ref="K13:K14"/>
    <mergeCell ref="L15:L17"/>
    <mergeCell ref="AE15:AE17"/>
    <mergeCell ref="L18:L20"/>
    <mergeCell ref="AE18:AE20"/>
    <mergeCell ref="AF18:AF20"/>
    <mergeCell ref="AO15:AO17"/>
    <mergeCell ref="AF15:AF17"/>
    <mergeCell ref="AG15:AG17"/>
    <mergeCell ref="AH15:AH17"/>
    <mergeCell ref="AI15:AI17"/>
    <mergeCell ref="AJ15:AJ17"/>
    <mergeCell ref="C15:C17"/>
    <mergeCell ref="D15:D17"/>
    <mergeCell ref="E15:E17"/>
    <mergeCell ref="F15:F17"/>
    <mergeCell ref="G15:G17"/>
    <mergeCell ref="H15:H17"/>
    <mergeCell ref="I15:I17"/>
    <mergeCell ref="J15:J17"/>
    <mergeCell ref="K15:K17"/>
    <mergeCell ref="AP13:AP14"/>
    <mergeCell ref="M15:M17"/>
    <mergeCell ref="AP15:AP17"/>
    <mergeCell ref="M18:M20"/>
    <mergeCell ref="AP18:AP20"/>
    <mergeCell ref="AM18:AM20"/>
    <mergeCell ref="AN18:AN20"/>
    <mergeCell ref="AO18:AO20"/>
    <mergeCell ref="AH18:AH20"/>
    <mergeCell ref="AI18:AI20"/>
    <mergeCell ref="AJ18:AJ20"/>
    <mergeCell ref="AL18:AL20"/>
    <mergeCell ref="AK18:AK20"/>
    <mergeCell ref="AG18:AG20"/>
    <mergeCell ref="AL15:AL17"/>
    <mergeCell ref="AK15:AK17"/>
    <mergeCell ref="AM15:AM17"/>
    <mergeCell ref="AN15:AN17"/>
    <mergeCell ref="AM13:AM14"/>
    <mergeCell ref="AN13:AN14"/>
    <mergeCell ref="AO13:AO14"/>
    <mergeCell ref="AH13:AH14"/>
    <mergeCell ref="AI13:AI14"/>
    <mergeCell ref="AJ13:AJ14"/>
    <mergeCell ref="AP21:AP24"/>
    <mergeCell ref="AG21:AG24"/>
    <mergeCell ref="AH21:AH24"/>
    <mergeCell ref="AI21:AI24"/>
    <mergeCell ref="AJ21:AJ24"/>
    <mergeCell ref="AL21:AL24"/>
    <mergeCell ref="B21:B24"/>
    <mergeCell ref="C21:C24"/>
    <mergeCell ref="D21:D24"/>
    <mergeCell ref="E21:E24"/>
    <mergeCell ref="F21:F24"/>
    <mergeCell ref="G21:G24"/>
    <mergeCell ref="H21:H24"/>
    <mergeCell ref="I21:I24"/>
    <mergeCell ref="J21:J24"/>
    <mergeCell ref="K21:K24"/>
    <mergeCell ref="L21:L24"/>
    <mergeCell ref="M21:M24"/>
    <mergeCell ref="AE21:AE24"/>
    <mergeCell ref="AF21:AF24"/>
    <mergeCell ref="AK21:AK24"/>
    <mergeCell ref="AM21:AM24"/>
    <mergeCell ref="AN21:AN24"/>
    <mergeCell ref="AO21:AO24"/>
    <mergeCell ref="AE25:AE29"/>
    <mergeCell ref="AF25:AF29"/>
    <mergeCell ref="AG25:AG29"/>
    <mergeCell ref="AL25:AL29"/>
    <mergeCell ref="AN25:AN29"/>
    <mergeCell ref="AO25:AO29"/>
    <mergeCell ref="AP25:AP29"/>
    <mergeCell ref="AH25:AH29"/>
    <mergeCell ref="AI25:AI29"/>
    <mergeCell ref="AJ25:AJ29"/>
    <mergeCell ref="AK25:AK29"/>
    <mergeCell ref="K30:K32"/>
    <mergeCell ref="L30:L32"/>
    <mergeCell ref="M30:M32"/>
    <mergeCell ref="G18:G20"/>
    <mergeCell ref="H18:H20"/>
    <mergeCell ref="I18:I20"/>
    <mergeCell ref="J18:J20"/>
    <mergeCell ref="K18:K20"/>
    <mergeCell ref="B18:B20"/>
    <mergeCell ref="C18:C20"/>
    <mergeCell ref="D18:D20"/>
    <mergeCell ref="E18:E20"/>
    <mergeCell ref="F18:F20"/>
    <mergeCell ref="B25:B29"/>
    <mergeCell ref="C25:C29"/>
    <mergeCell ref="D25:D29"/>
    <mergeCell ref="E25:E29"/>
    <mergeCell ref="F25:F29"/>
    <mergeCell ref="G25:G29"/>
    <mergeCell ref="H25:H29"/>
    <mergeCell ref="I25:I29"/>
    <mergeCell ref="J25:J29"/>
    <mergeCell ref="L25:L29"/>
    <mergeCell ref="M25:M29"/>
    <mergeCell ref="AN30:AN32"/>
    <mergeCell ref="AO30:AO32"/>
    <mergeCell ref="AP30:AP32"/>
    <mergeCell ref="B15:B17"/>
    <mergeCell ref="AE30:AE32"/>
    <mergeCell ref="AF30:AF32"/>
    <mergeCell ref="AG30:AG32"/>
    <mergeCell ref="AH30:AH32"/>
    <mergeCell ref="AI30:AI32"/>
    <mergeCell ref="AJ30:AJ32"/>
    <mergeCell ref="AK30:AK32"/>
    <mergeCell ref="AL30:AL32"/>
    <mergeCell ref="AM30:AM32"/>
    <mergeCell ref="AM25:AM29"/>
    <mergeCell ref="K25:K29"/>
    <mergeCell ref="B30:B32"/>
    <mergeCell ref="C30:C32"/>
    <mergeCell ref="D30:D32"/>
    <mergeCell ref="E30:E32"/>
    <mergeCell ref="F30:F32"/>
    <mergeCell ref="G30:G32"/>
    <mergeCell ref="H30:H32"/>
    <mergeCell ref="I30:I32"/>
    <mergeCell ref="J30:J32"/>
    <mergeCell ref="B34:B36"/>
    <mergeCell ref="C34:C36"/>
    <mergeCell ref="D34:D36"/>
    <mergeCell ref="E34:E36"/>
    <mergeCell ref="F34:F36"/>
    <mergeCell ref="G34:G36"/>
    <mergeCell ref="H34:H36"/>
    <mergeCell ref="I34:I36"/>
    <mergeCell ref="J34:J36"/>
    <mergeCell ref="K34:K36"/>
    <mergeCell ref="L34:L36"/>
    <mergeCell ref="M34:M36"/>
    <mergeCell ref="AE34:AE36"/>
    <mergeCell ref="AF34:AF36"/>
    <mergeCell ref="AG34:AG36"/>
    <mergeCell ref="AH34:AH36"/>
    <mergeCell ref="AI34:AI36"/>
    <mergeCell ref="AJ34:AJ36"/>
    <mergeCell ref="AK34:AK36"/>
    <mergeCell ref="AL34:AL36"/>
    <mergeCell ref="AM34:AM36"/>
    <mergeCell ref="AN34:AN36"/>
    <mergeCell ref="AO34:AO36"/>
    <mergeCell ref="AP34:AP36"/>
    <mergeCell ref="B37:B40"/>
    <mergeCell ref="C37:C40"/>
    <mergeCell ref="D37:D40"/>
    <mergeCell ref="E37:E40"/>
    <mergeCell ref="F37:F40"/>
    <mergeCell ref="G37:G40"/>
    <mergeCell ref="H37:H40"/>
    <mergeCell ref="I37:I40"/>
    <mergeCell ref="J37:J40"/>
    <mergeCell ref="K37:K40"/>
    <mergeCell ref="L37:L40"/>
    <mergeCell ref="M37:M40"/>
    <mergeCell ref="AE37:AE40"/>
    <mergeCell ref="AF37:AF40"/>
    <mergeCell ref="AG37:AG40"/>
    <mergeCell ref="AH37:AH40"/>
    <mergeCell ref="AI37:AI40"/>
    <mergeCell ref="AJ37:AJ40"/>
    <mergeCell ref="AN37:AN40"/>
    <mergeCell ref="AO37:AO40"/>
    <mergeCell ref="AP37:AP40"/>
    <mergeCell ref="B41:B42"/>
    <mergeCell ref="C41:C42"/>
    <mergeCell ref="D41:D42"/>
    <mergeCell ref="E41:E42"/>
    <mergeCell ref="F41:F42"/>
    <mergeCell ref="G41:G42"/>
    <mergeCell ref="H41:H42"/>
    <mergeCell ref="I41:I42"/>
    <mergeCell ref="J41:J42"/>
    <mergeCell ref="K41:K42"/>
    <mergeCell ref="L41:L42"/>
    <mergeCell ref="M41:M42"/>
    <mergeCell ref="AE41:AE42"/>
    <mergeCell ref="AF41:AF42"/>
    <mergeCell ref="AG41:AG42"/>
    <mergeCell ref="AH41:AH42"/>
    <mergeCell ref="AI41:AI42"/>
    <mergeCell ref="AJ41:AJ42"/>
    <mergeCell ref="AN41:AN42"/>
    <mergeCell ref="AO41:AO42"/>
    <mergeCell ref="AP41:AP42"/>
    <mergeCell ref="B43:B45"/>
    <mergeCell ref="C43:C45"/>
    <mergeCell ref="D43:D45"/>
    <mergeCell ref="E43:E45"/>
    <mergeCell ref="F43:F45"/>
    <mergeCell ref="G43:G45"/>
    <mergeCell ref="H43:H45"/>
    <mergeCell ref="I43:I45"/>
    <mergeCell ref="J43:J45"/>
    <mergeCell ref="K43:K45"/>
    <mergeCell ref="L43:L45"/>
    <mergeCell ref="M43:M45"/>
    <mergeCell ref="AE43:AE45"/>
    <mergeCell ref="AF43:AF45"/>
    <mergeCell ref="AG43:AG45"/>
    <mergeCell ref="AH43:AH45"/>
    <mergeCell ref="AI43:AI45"/>
    <mergeCell ref="AJ43:AJ45"/>
    <mergeCell ref="AN43:AN45"/>
    <mergeCell ref="AO43:AO45"/>
    <mergeCell ref="AP43:AP45"/>
    <mergeCell ref="B46:B48"/>
    <mergeCell ref="C46:C48"/>
    <mergeCell ref="D46:D48"/>
    <mergeCell ref="E46:E48"/>
    <mergeCell ref="F46:F48"/>
    <mergeCell ref="G46:G48"/>
    <mergeCell ref="H46:H48"/>
    <mergeCell ref="I46:I48"/>
    <mergeCell ref="J46:J48"/>
    <mergeCell ref="K46:K48"/>
    <mergeCell ref="L46:L48"/>
    <mergeCell ref="M46:M48"/>
    <mergeCell ref="AE46:AE48"/>
    <mergeCell ref="AF46:AF48"/>
    <mergeCell ref="AG46:AG48"/>
    <mergeCell ref="AH46:AH48"/>
    <mergeCell ref="AI46:AI48"/>
    <mergeCell ref="AJ46:AJ48"/>
    <mergeCell ref="AO49:AO51"/>
    <mergeCell ref="AP49:AP51"/>
    <mergeCell ref="AK46:AK48"/>
    <mergeCell ref="AL46:AL48"/>
    <mergeCell ref="AM46:AM48"/>
    <mergeCell ref="AN46:AN48"/>
    <mergeCell ref="AO46:AO48"/>
    <mergeCell ref="AP46:AP48"/>
    <mergeCell ref="B49:B51"/>
    <mergeCell ref="C49:C51"/>
    <mergeCell ref="D49:D51"/>
    <mergeCell ref="E49:E51"/>
    <mergeCell ref="F49:F51"/>
    <mergeCell ref="G49:G51"/>
    <mergeCell ref="H49:H51"/>
    <mergeCell ref="I49:I51"/>
    <mergeCell ref="J49:J51"/>
    <mergeCell ref="K49:K51"/>
    <mergeCell ref="L49:L51"/>
    <mergeCell ref="M49:M51"/>
    <mergeCell ref="AE49:AE51"/>
    <mergeCell ref="AF49:AF51"/>
    <mergeCell ref="AG49:AG51"/>
    <mergeCell ref="AH49:AH51"/>
    <mergeCell ref="AN49:AN51"/>
    <mergeCell ref="AI49:AI51"/>
    <mergeCell ref="AJ49:AJ51"/>
    <mergeCell ref="AO54:AO56"/>
    <mergeCell ref="AP54:AP56"/>
    <mergeCell ref="A13:A14"/>
    <mergeCell ref="A15:A17"/>
    <mergeCell ref="A18:A20"/>
    <mergeCell ref="A21:A24"/>
    <mergeCell ref="A25:A29"/>
    <mergeCell ref="A30:A32"/>
    <mergeCell ref="A34:A36"/>
    <mergeCell ref="A37:A40"/>
    <mergeCell ref="A41:A42"/>
    <mergeCell ref="A43:A45"/>
    <mergeCell ref="A46:A48"/>
    <mergeCell ref="A49:A51"/>
    <mergeCell ref="A54:A56"/>
    <mergeCell ref="B54:B56"/>
    <mergeCell ref="C54:C56"/>
    <mergeCell ref="D54:D56"/>
    <mergeCell ref="E54:E56"/>
    <mergeCell ref="F54:F56"/>
    <mergeCell ref="G54:G56"/>
    <mergeCell ref="AN54:AN56"/>
    <mergeCell ref="K54:K56"/>
    <mergeCell ref="L54:L56"/>
    <mergeCell ref="M54:M56"/>
    <mergeCell ref="AE54:AE56"/>
    <mergeCell ref="AF54:AF56"/>
    <mergeCell ref="AG54:AG56"/>
    <mergeCell ref="AH54:AH56"/>
    <mergeCell ref="AI54:AI56"/>
    <mergeCell ref="AJ54:AJ56"/>
    <mergeCell ref="A1:B1"/>
    <mergeCell ref="A7:H7"/>
    <mergeCell ref="A8:A12"/>
    <mergeCell ref="A2:AJ2"/>
    <mergeCell ref="O3:U3"/>
    <mergeCell ref="A6:AJ6"/>
    <mergeCell ref="AK54:AK56"/>
    <mergeCell ref="AL54:AL56"/>
    <mergeCell ref="AM54:AM56"/>
    <mergeCell ref="AK49:AK51"/>
    <mergeCell ref="AL49:AL51"/>
    <mergeCell ref="AM49:AM51"/>
    <mergeCell ref="H54:H56"/>
    <mergeCell ref="I54:I56"/>
    <mergeCell ref="J54:J56"/>
    <mergeCell ref="AK43:AK45"/>
    <mergeCell ref="AL43:AL45"/>
    <mergeCell ref="AM43:AM45"/>
    <mergeCell ref="AK41:AK42"/>
    <mergeCell ref="AL41:AL42"/>
    <mergeCell ref="AM41:AM42"/>
    <mergeCell ref="AK37:AK40"/>
    <mergeCell ref="AL37:AL40"/>
    <mergeCell ref="AM37:AM40"/>
  </mergeCells>
  <phoneticPr fontId="0" type="noConversion"/>
  <conditionalFormatting sqref="M13:M29">
    <cfRule type="cellIs" dxfId="144" priority="199" stopIfTrue="1" operator="equal">
      <formula>"A"</formula>
    </cfRule>
    <cfRule type="cellIs" dxfId="143" priority="200" stopIfTrue="1" operator="equal">
      <formula>"B"</formula>
    </cfRule>
    <cfRule type="cellIs" dxfId="142" priority="201" stopIfTrue="1" operator="equal">
      <formula>"M"</formula>
    </cfRule>
    <cfRule type="cellIs" dxfId="141" priority="202" stopIfTrue="1" operator="equal">
      <formula>"E"</formula>
    </cfRule>
  </conditionalFormatting>
  <conditionalFormatting sqref="AI13:AI29">
    <cfRule type="cellIs" dxfId="140" priority="192" stopIfTrue="1" operator="equal">
      <formula>"A"</formula>
    </cfRule>
    <cfRule type="cellIs" dxfId="139" priority="193" stopIfTrue="1" operator="equal">
      <formula>"B"</formula>
    </cfRule>
    <cfRule type="cellIs" dxfId="138" priority="194" stopIfTrue="1" operator="equal">
      <formula>"M"</formula>
    </cfRule>
    <cfRule type="cellIs" dxfId="137" priority="195" stopIfTrue="1" operator="equal">
      <formula>"E"</formula>
    </cfRule>
  </conditionalFormatting>
  <conditionalFormatting sqref="M30:M32">
    <cfRule type="cellIs" dxfId="136" priority="136" stopIfTrue="1" operator="equal">
      <formula>"A"</formula>
    </cfRule>
    <cfRule type="cellIs" dxfId="135" priority="137" stopIfTrue="1" operator="equal">
      <formula>"B"</formula>
    </cfRule>
    <cfRule type="cellIs" dxfId="134" priority="138" stopIfTrue="1" operator="equal">
      <formula>"M"</formula>
    </cfRule>
    <cfRule type="cellIs" dxfId="133" priority="139" stopIfTrue="1" operator="equal">
      <formula>"E"</formula>
    </cfRule>
  </conditionalFormatting>
  <conditionalFormatting sqref="AI30:AI32">
    <cfRule type="cellIs" dxfId="132" priority="132" stopIfTrue="1" operator="equal">
      <formula>"A"</formula>
    </cfRule>
    <cfRule type="cellIs" dxfId="131" priority="133" stopIfTrue="1" operator="equal">
      <formula>"B"</formula>
    </cfRule>
    <cfRule type="cellIs" dxfId="130" priority="134" stopIfTrue="1" operator="equal">
      <formula>"M"</formula>
    </cfRule>
    <cfRule type="cellIs" dxfId="129" priority="135" stopIfTrue="1" operator="equal">
      <formula>"E"</formula>
    </cfRule>
  </conditionalFormatting>
  <conditionalFormatting sqref="M33">
    <cfRule type="cellIs" dxfId="128" priority="128" stopIfTrue="1" operator="equal">
      <formula>"A"</formula>
    </cfRule>
    <cfRule type="cellIs" dxfId="127" priority="129" stopIfTrue="1" operator="equal">
      <formula>"B"</formula>
    </cfRule>
    <cfRule type="cellIs" dxfId="126" priority="130" stopIfTrue="1" operator="equal">
      <formula>"M"</formula>
    </cfRule>
    <cfRule type="cellIs" dxfId="125" priority="131" stopIfTrue="1" operator="equal">
      <formula>"E"</formula>
    </cfRule>
  </conditionalFormatting>
  <conditionalFormatting sqref="AI33">
    <cfRule type="cellIs" dxfId="124" priority="124" stopIfTrue="1" operator="equal">
      <formula>"A"</formula>
    </cfRule>
    <cfRule type="cellIs" dxfId="123" priority="125" stopIfTrue="1" operator="equal">
      <formula>"B"</formula>
    </cfRule>
    <cfRule type="cellIs" dxfId="122" priority="126" stopIfTrue="1" operator="equal">
      <formula>"M"</formula>
    </cfRule>
    <cfRule type="cellIs" dxfId="121" priority="127" stopIfTrue="1" operator="equal">
      <formula>"E"</formula>
    </cfRule>
  </conditionalFormatting>
  <conditionalFormatting sqref="E25:F28 AL25">
    <cfRule type="containsBlanks" dxfId="120" priority="123">
      <formula>LEN(TRIM(E25))=0</formula>
    </cfRule>
  </conditionalFormatting>
  <conditionalFormatting sqref="O25:AD29">
    <cfRule type="containsBlanks" dxfId="119" priority="122">
      <formula>LEN(TRIM(O25))=0</formula>
    </cfRule>
  </conditionalFormatting>
  <conditionalFormatting sqref="AM25">
    <cfRule type="containsBlanks" dxfId="118" priority="119">
      <formula>LEN(TRIM(AM25))=0</formula>
    </cfRule>
  </conditionalFormatting>
  <conditionalFormatting sqref="M34:M35">
    <cfRule type="cellIs" dxfId="117" priority="115" stopIfTrue="1" operator="equal">
      <formula>"A"</formula>
    </cfRule>
    <cfRule type="cellIs" dxfId="116" priority="116" stopIfTrue="1" operator="equal">
      <formula>"B"</formula>
    </cfRule>
    <cfRule type="cellIs" dxfId="115" priority="117" stopIfTrue="1" operator="equal">
      <formula>"M"</formula>
    </cfRule>
    <cfRule type="cellIs" dxfId="114" priority="118" stopIfTrue="1" operator="equal">
      <formula>"E"</formula>
    </cfRule>
  </conditionalFormatting>
  <conditionalFormatting sqref="AI34:AI35">
    <cfRule type="cellIs" dxfId="113" priority="111" stopIfTrue="1" operator="equal">
      <formula>"A"</formula>
    </cfRule>
    <cfRule type="cellIs" dxfId="112" priority="112" stopIfTrue="1" operator="equal">
      <formula>"B"</formula>
    </cfRule>
    <cfRule type="cellIs" dxfId="111" priority="113" stopIfTrue="1" operator="equal">
      <formula>"M"</formula>
    </cfRule>
    <cfRule type="cellIs" dxfId="110" priority="114" stopIfTrue="1" operator="equal">
      <formula>"E"</formula>
    </cfRule>
  </conditionalFormatting>
  <conditionalFormatting sqref="M37:M39">
    <cfRule type="cellIs" dxfId="109" priority="107" stopIfTrue="1" operator="equal">
      <formula>"A"</formula>
    </cfRule>
    <cfRule type="cellIs" dxfId="108" priority="108" stopIfTrue="1" operator="equal">
      <formula>"B"</formula>
    </cfRule>
    <cfRule type="cellIs" dxfId="107" priority="109" stopIfTrue="1" operator="equal">
      <formula>"M"</formula>
    </cfRule>
    <cfRule type="cellIs" dxfId="106" priority="110" stopIfTrue="1" operator="equal">
      <formula>"E"</formula>
    </cfRule>
  </conditionalFormatting>
  <conditionalFormatting sqref="AI37:AI39">
    <cfRule type="cellIs" dxfId="105" priority="103" stopIfTrue="1" operator="equal">
      <formula>"A"</formula>
    </cfRule>
    <cfRule type="cellIs" dxfId="104" priority="104" stopIfTrue="1" operator="equal">
      <formula>"B"</formula>
    </cfRule>
    <cfRule type="cellIs" dxfId="103" priority="105" stopIfTrue="1" operator="equal">
      <formula>"M"</formula>
    </cfRule>
    <cfRule type="cellIs" dxfId="102" priority="106" stopIfTrue="1" operator="equal">
      <formula>"E"</formula>
    </cfRule>
  </conditionalFormatting>
  <conditionalFormatting sqref="M41:M42">
    <cfRule type="cellIs" dxfId="101" priority="99" stopIfTrue="1" operator="equal">
      <formula>"A"</formula>
    </cfRule>
    <cfRule type="cellIs" dxfId="100" priority="100" stopIfTrue="1" operator="equal">
      <formula>"B"</formula>
    </cfRule>
    <cfRule type="cellIs" dxfId="99" priority="101" stopIfTrue="1" operator="equal">
      <formula>"M"</formula>
    </cfRule>
    <cfRule type="cellIs" dxfId="98" priority="102" stopIfTrue="1" operator="equal">
      <formula>"E"</formula>
    </cfRule>
  </conditionalFormatting>
  <conditionalFormatting sqref="AI41:AI42">
    <cfRule type="cellIs" dxfId="97" priority="95" stopIfTrue="1" operator="equal">
      <formula>"A"</formula>
    </cfRule>
    <cfRule type="cellIs" dxfId="96" priority="96" stopIfTrue="1" operator="equal">
      <formula>"B"</formula>
    </cfRule>
    <cfRule type="cellIs" dxfId="95" priority="97" stopIfTrue="1" operator="equal">
      <formula>"M"</formula>
    </cfRule>
    <cfRule type="cellIs" dxfId="94" priority="98" stopIfTrue="1" operator="equal">
      <formula>"E"</formula>
    </cfRule>
  </conditionalFormatting>
  <conditionalFormatting sqref="M43:M44">
    <cfRule type="cellIs" dxfId="93" priority="91" stopIfTrue="1" operator="equal">
      <formula>"A"</formula>
    </cfRule>
    <cfRule type="cellIs" dxfId="92" priority="92" stopIfTrue="1" operator="equal">
      <formula>"B"</formula>
    </cfRule>
    <cfRule type="cellIs" dxfId="91" priority="93" stopIfTrue="1" operator="equal">
      <formula>"M"</formula>
    </cfRule>
    <cfRule type="cellIs" dxfId="90" priority="94" stopIfTrue="1" operator="equal">
      <formula>"E"</formula>
    </cfRule>
  </conditionalFormatting>
  <conditionalFormatting sqref="AI43:AI44">
    <cfRule type="cellIs" dxfId="89" priority="87" stopIfTrue="1" operator="equal">
      <formula>"A"</formula>
    </cfRule>
    <cfRule type="cellIs" dxfId="88" priority="88" stopIfTrue="1" operator="equal">
      <formula>"B"</formula>
    </cfRule>
    <cfRule type="cellIs" dxfId="87" priority="89" stopIfTrue="1" operator="equal">
      <formula>"M"</formula>
    </cfRule>
    <cfRule type="cellIs" dxfId="86" priority="90" stopIfTrue="1" operator="equal">
      <formula>"E"</formula>
    </cfRule>
  </conditionalFormatting>
  <conditionalFormatting sqref="M46:M47">
    <cfRule type="cellIs" dxfId="85" priority="83" stopIfTrue="1" operator="equal">
      <formula>"A"</formula>
    </cfRule>
    <cfRule type="cellIs" dxfId="84" priority="84" stopIfTrue="1" operator="equal">
      <formula>"B"</formula>
    </cfRule>
    <cfRule type="cellIs" dxfId="83" priority="85" stopIfTrue="1" operator="equal">
      <formula>"M"</formula>
    </cfRule>
    <cfRule type="cellIs" dxfId="82" priority="86" stopIfTrue="1" operator="equal">
      <formula>"E"</formula>
    </cfRule>
  </conditionalFormatting>
  <conditionalFormatting sqref="AI46:AI47">
    <cfRule type="cellIs" dxfId="81" priority="79" stopIfTrue="1" operator="equal">
      <formula>"A"</formula>
    </cfRule>
    <cfRule type="cellIs" dxfId="80" priority="80" stopIfTrue="1" operator="equal">
      <formula>"B"</formula>
    </cfRule>
    <cfRule type="cellIs" dxfId="79" priority="81" stopIfTrue="1" operator="equal">
      <formula>"M"</formula>
    </cfRule>
    <cfRule type="cellIs" dxfId="78" priority="82" stopIfTrue="1" operator="equal">
      <formula>"E"</formula>
    </cfRule>
  </conditionalFormatting>
  <conditionalFormatting sqref="M49:M50">
    <cfRule type="cellIs" dxfId="77" priority="75" stopIfTrue="1" operator="equal">
      <formula>"A"</formula>
    </cfRule>
    <cfRule type="cellIs" dxfId="76" priority="76" stopIfTrue="1" operator="equal">
      <formula>"B"</formula>
    </cfRule>
    <cfRule type="cellIs" dxfId="75" priority="77" stopIfTrue="1" operator="equal">
      <formula>"M"</formula>
    </cfRule>
    <cfRule type="cellIs" dxfId="74" priority="78" stopIfTrue="1" operator="equal">
      <formula>"E"</formula>
    </cfRule>
  </conditionalFormatting>
  <conditionalFormatting sqref="AI49:AI50">
    <cfRule type="cellIs" dxfId="73" priority="71" stopIfTrue="1" operator="equal">
      <formula>"A"</formula>
    </cfRule>
    <cfRule type="cellIs" dxfId="72" priority="72" stopIfTrue="1" operator="equal">
      <formula>"B"</formula>
    </cfRule>
    <cfRule type="cellIs" dxfId="71" priority="73" stopIfTrue="1" operator="equal">
      <formula>"M"</formula>
    </cfRule>
    <cfRule type="cellIs" dxfId="70" priority="74" stopIfTrue="1" operator="equal">
      <formula>"E"</formula>
    </cfRule>
  </conditionalFormatting>
  <conditionalFormatting sqref="E30:F31">
    <cfRule type="containsBlanks" dxfId="69" priority="70">
      <formula>LEN(TRIM(E30))=0</formula>
    </cfRule>
  </conditionalFormatting>
  <conditionalFormatting sqref="O30:AD32">
    <cfRule type="containsBlanks" dxfId="68" priority="69">
      <formula>LEN(TRIM(O30))=0</formula>
    </cfRule>
  </conditionalFormatting>
  <conditionalFormatting sqref="AL30:AM30">
    <cfRule type="containsBlanks" dxfId="67" priority="68">
      <formula>LEN(TRIM(AL30))=0</formula>
    </cfRule>
  </conditionalFormatting>
  <conditionalFormatting sqref="F34:G35">
    <cfRule type="containsBlanks" dxfId="66" priority="67">
      <formula>LEN(TRIM(F34))=0</formula>
    </cfRule>
  </conditionalFormatting>
  <conditionalFormatting sqref="O34:AB36">
    <cfRule type="containsBlanks" dxfId="65" priority="66">
      <formula>LEN(TRIM(O34))=0</formula>
    </cfRule>
  </conditionalFormatting>
  <conditionalFormatting sqref="AL34:AM34">
    <cfRule type="containsBlanks" dxfId="64" priority="65">
      <formula>LEN(TRIM(AL34))=0</formula>
    </cfRule>
  </conditionalFormatting>
  <conditionalFormatting sqref="E37:F39">
    <cfRule type="containsBlanks" dxfId="63" priority="64">
      <formula>LEN(TRIM(E37))=0</formula>
    </cfRule>
  </conditionalFormatting>
  <conditionalFormatting sqref="AL37:AM37">
    <cfRule type="containsBlanks" dxfId="62" priority="63">
      <formula>LEN(TRIM(AL37))=0</formula>
    </cfRule>
  </conditionalFormatting>
  <conditionalFormatting sqref="E41:F42">
    <cfRule type="containsBlanks" dxfId="61" priority="62">
      <formula>LEN(TRIM(E41))=0</formula>
    </cfRule>
  </conditionalFormatting>
  <conditionalFormatting sqref="O41:AB42">
    <cfRule type="containsBlanks" dxfId="60" priority="61">
      <formula>LEN(TRIM(O41))=0</formula>
    </cfRule>
  </conditionalFormatting>
  <conditionalFormatting sqref="E43:F44">
    <cfRule type="containsBlanks" dxfId="59" priority="60">
      <formula>LEN(TRIM(E43))=0</formula>
    </cfRule>
  </conditionalFormatting>
  <conditionalFormatting sqref="O43:AB45">
    <cfRule type="containsBlanks" dxfId="58" priority="59">
      <formula>LEN(TRIM(O43))=0</formula>
    </cfRule>
  </conditionalFormatting>
  <conditionalFormatting sqref="AL43:AM43">
    <cfRule type="containsBlanks" dxfId="57" priority="58">
      <formula>LEN(TRIM(AL43))=0</formula>
    </cfRule>
  </conditionalFormatting>
  <conditionalFormatting sqref="E46:F47">
    <cfRule type="containsBlanks" dxfId="56" priority="57">
      <formula>LEN(TRIM(E46))=0</formula>
    </cfRule>
  </conditionalFormatting>
  <conditionalFormatting sqref="O46:AB48">
    <cfRule type="containsBlanks" dxfId="55" priority="56">
      <formula>LEN(TRIM(O46))=0</formula>
    </cfRule>
  </conditionalFormatting>
  <conditionalFormatting sqref="E49:F50">
    <cfRule type="containsBlanks" dxfId="54" priority="28">
      <formula>LEN(TRIM(E49))=0</formula>
    </cfRule>
  </conditionalFormatting>
  <conditionalFormatting sqref="AL46">
    <cfRule type="containsBlanks" dxfId="53" priority="54">
      <formula>LEN(TRIM(AL46))=0</formula>
    </cfRule>
  </conditionalFormatting>
  <conditionalFormatting sqref="AM46">
    <cfRule type="containsBlanks" dxfId="52" priority="53">
      <formula>LEN(TRIM(AM46))=0</formula>
    </cfRule>
  </conditionalFormatting>
  <conditionalFormatting sqref="M52">
    <cfRule type="cellIs" dxfId="51" priority="49" stopIfTrue="1" operator="equal">
      <formula>"A"</formula>
    </cfRule>
    <cfRule type="cellIs" dxfId="50" priority="50" stopIfTrue="1" operator="equal">
      <formula>"B"</formula>
    </cfRule>
    <cfRule type="cellIs" dxfId="49" priority="51" stopIfTrue="1" operator="equal">
      <formula>"M"</formula>
    </cfRule>
    <cfRule type="cellIs" dxfId="48" priority="52" stopIfTrue="1" operator="equal">
      <formula>"E"</formula>
    </cfRule>
  </conditionalFormatting>
  <conditionalFormatting sqref="AI52">
    <cfRule type="cellIs" dxfId="47" priority="45" stopIfTrue="1" operator="equal">
      <formula>"A"</formula>
    </cfRule>
    <cfRule type="cellIs" dxfId="46" priority="46" stopIfTrue="1" operator="equal">
      <formula>"B"</formula>
    </cfRule>
    <cfRule type="cellIs" dxfId="45" priority="47" stopIfTrue="1" operator="equal">
      <formula>"M"</formula>
    </cfRule>
    <cfRule type="cellIs" dxfId="44" priority="48" stopIfTrue="1" operator="equal">
      <formula>"E"</formula>
    </cfRule>
  </conditionalFormatting>
  <conditionalFormatting sqref="M54:M55">
    <cfRule type="cellIs" dxfId="43" priority="33" stopIfTrue="1" operator="equal">
      <formula>"A"</formula>
    </cfRule>
    <cfRule type="cellIs" dxfId="42" priority="34" stopIfTrue="1" operator="equal">
      <formula>"B"</formula>
    </cfRule>
    <cfRule type="cellIs" dxfId="41" priority="35" stopIfTrue="1" operator="equal">
      <formula>"M"</formula>
    </cfRule>
    <cfRule type="cellIs" dxfId="40" priority="36" stopIfTrue="1" operator="equal">
      <formula>"E"</formula>
    </cfRule>
  </conditionalFormatting>
  <conditionalFormatting sqref="AI54:AI55">
    <cfRule type="cellIs" dxfId="39" priority="29" stopIfTrue="1" operator="equal">
      <formula>"A"</formula>
    </cfRule>
    <cfRule type="cellIs" dxfId="38" priority="30" stopIfTrue="1" operator="equal">
      <formula>"B"</formula>
    </cfRule>
    <cfRule type="cellIs" dxfId="37" priority="31" stopIfTrue="1" operator="equal">
      <formula>"M"</formula>
    </cfRule>
    <cfRule type="cellIs" dxfId="36" priority="32" stopIfTrue="1" operator="equal">
      <formula>"E"</formula>
    </cfRule>
  </conditionalFormatting>
  <conditionalFormatting sqref="O52:AB52">
    <cfRule type="containsBlanks" dxfId="35" priority="24">
      <formula>LEN(TRIM(O52))=0</formula>
    </cfRule>
  </conditionalFormatting>
  <conditionalFormatting sqref="O49:AB51">
    <cfRule type="containsBlanks" dxfId="34" priority="27">
      <formula>LEN(TRIM(O49))=0</formula>
    </cfRule>
  </conditionalFormatting>
  <conditionalFormatting sqref="AL49:AM49">
    <cfRule type="containsBlanks" dxfId="33" priority="26">
      <formula>LEN(TRIM(AL49))=0</formula>
    </cfRule>
  </conditionalFormatting>
  <conditionalFormatting sqref="E52:F52">
    <cfRule type="containsBlanks" dxfId="32" priority="25">
      <formula>LEN(TRIM(E52))=0</formula>
    </cfRule>
  </conditionalFormatting>
  <conditionalFormatting sqref="AL54:AM54">
    <cfRule type="containsBlanks" dxfId="31" priority="19">
      <formula>LEN(TRIM(AL54))=0</formula>
    </cfRule>
  </conditionalFormatting>
  <conditionalFormatting sqref="AL52:AM52">
    <cfRule type="containsBlanks" dxfId="30" priority="23">
      <formula>LEN(TRIM(AL52))=0</formula>
    </cfRule>
  </conditionalFormatting>
  <conditionalFormatting sqref="O54:AB56">
    <cfRule type="containsBlanks" dxfId="29" priority="17">
      <formula>LEN(TRIM(O54))=0</formula>
    </cfRule>
  </conditionalFormatting>
  <conditionalFormatting sqref="E54:F55">
    <cfRule type="containsBlanks" dxfId="28" priority="18">
      <formula>LEN(TRIM(E54))=0</formula>
    </cfRule>
  </conditionalFormatting>
  <conditionalFormatting sqref="AM53">
    <cfRule type="containsBlanks" dxfId="27" priority="1">
      <formula>LEN(TRIM(AM53))=0</formula>
    </cfRule>
  </conditionalFormatting>
  <conditionalFormatting sqref="E53:F53">
    <cfRule type="containsBlanks" dxfId="26" priority="16">
      <formula>LEN(TRIM(E53))=0</formula>
    </cfRule>
  </conditionalFormatting>
  <conditionalFormatting sqref="M53">
    <cfRule type="cellIs" dxfId="25" priority="8" stopIfTrue="1" operator="equal">
      <formula>"A"</formula>
    </cfRule>
    <cfRule type="cellIs" dxfId="24" priority="9" stopIfTrue="1" operator="equal">
      <formula>"B"</formula>
    </cfRule>
    <cfRule type="cellIs" dxfId="23" priority="10" stopIfTrue="1" operator="equal">
      <formula>"M"</formula>
    </cfRule>
    <cfRule type="cellIs" dxfId="22" priority="11" stopIfTrue="1" operator="equal">
      <formula>"E"</formula>
    </cfRule>
  </conditionalFormatting>
  <conditionalFormatting sqref="O53:AB53">
    <cfRule type="containsBlanks" dxfId="21" priority="7">
      <formula>LEN(TRIM(O53))=0</formula>
    </cfRule>
  </conditionalFormatting>
  <conditionalFormatting sqref="AI53">
    <cfRule type="cellIs" dxfId="20" priority="3" stopIfTrue="1" operator="equal">
      <formula>"A"</formula>
    </cfRule>
    <cfRule type="cellIs" dxfId="19" priority="4" stopIfTrue="1" operator="equal">
      <formula>"B"</formula>
    </cfRule>
    <cfRule type="cellIs" dxfId="18" priority="5" stopIfTrue="1" operator="equal">
      <formula>"M"</formula>
    </cfRule>
    <cfRule type="cellIs" dxfId="17" priority="6" stopIfTrue="1" operator="equal">
      <formula>"E"</formula>
    </cfRule>
  </conditionalFormatting>
  <conditionalFormatting sqref="AL53">
    <cfRule type="containsBlanks" dxfId="16" priority="2">
      <formula>LEN(TRIM(AL53))=0</formula>
    </cfRule>
  </conditionalFormatting>
  <dataValidations count="5">
    <dataValidation type="list" allowBlank="1" showInputMessage="1" showErrorMessage="1" sqref="F21:F24 F33" xr:uid="{00000000-0002-0000-0000-000000000000}">
      <formula1>FACTORESINTERNOS1</formula1>
    </dataValidation>
    <dataValidation type="list" allowBlank="1" showInputMessage="1" showErrorMessage="1" sqref="H21:H24 H33" xr:uid="{00000000-0002-0000-0000-000001000000}">
      <formula1>CLASIFICARIESGO</formula1>
    </dataValidation>
    <dataValidation type="list" allowBlank="1" showInputMessage="1" showErrorMessage="1" sqref="I13:I33 K13:K56 I37:I56" xr:uid="{00000000-0002-0000-0000-000002000000}">
      <formula1>CALIFICACIÓNPROBABILIDAD</formula1>
    </dataValidation>
    <dataValidation type="list" allowBlank="1" showInputMessage="1" showErrorMessage="1" sqref="T33 R33 P33" xr:uid="{00000000-0002-0000-0000-000003000000}">
      <formula1>RTA</formula1>
    </dataValidation>
    <dataValidation type="list" allowBlank="1" showInputMessage="1" showErrorMessage="1" sqref="O33" xr:uid="{00000000-0002-0000-0000-000004000000}">
      <formula1>CLASIFICACONTROL</formula1>
    </dataValidation>
  </dataValidations>
  <printOptions horizontalCentered="1"/>
  <pageMargins left="0.23622047244094491" right="0.23622047244094491" top="0.74803149606299213" bottom="0.74803149606299213" header="0.31496062992125984" footer="0.31496062992125984"/>
  <pageSetup paperSize="41" scale="24" fitToHeight="0" orientation="landscape" r:id="rId1"/>
  <headerFooter alignWithMargins="0"/>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5000000}">
          <x14:formula1>
            <xm:f>Listados!$B$2:$B$9</xm:f>
          </x14:formula1>
          <xm:sqref>E21:E24 E33</xm:sqref>
        </x14:dataValidation>
        <x14:dataValidation type="list" allowBlank="1" showInputMessage="1" showErrorMessage="1" xr:uid="{00000000-0002-0000-0000-000006000000}">
          <x14:formula1>
            <xm:f>Listados!$P$2:$P$3</xm:f>
          </x14:formula1>
          <xm:sqref>Z33</xm:sqref>
        </x14:dataValidation>
        <x14:dataValidation type="list" allowBlank="1" showInputMessage="1" showErrorMessage="1" xr:uid="{00000000-0002-0000-0000-000007000000}">
          <x14:formula1>
            <xm:f>Listados!$N$2:$N$4</xm:f>
          </x14:formula1>
          <xm:sqref>V33</xm:sqref>
        </x14:dataValidation>
        <x14:dataValidation type="list" allowBlank="1" showInputMessage="1" showErrorMessage="1" xr:uid="{00000000-0002-0000-0000-000008000000}">
          <x14:formula1>
            <xm:f>Listados!$Q$2:$Q$4</xm:f>
          </x14:formula1>
          <xm:sqref>AB33</xm:sqref>
        </x14:dataValidation>
        <x14:dataValidation type="list" allowBlank="1" showInputMessage="1" showErrorMessage="1" xr:uid="{00000000-0002-0000-0000-000009000000}">
          <x14:formula1>
            <xm:f>Listados!$O$2:$O$6</xm:f>
          </x14:formula1>
          <xm:sqref>X33</xm:sqref>
        </x14:dataValidation>
        <x14:dataValidation type="list" allowBlank="1" showInputMessage="1" showErrorMessage="1" xr:uid="{00000000-0002-0000-0000-00000A000000}">
          <x14:formula1>
            <xm:f>Listados!$R$2:$R$7</xm:f>
          </x14:formula1>
          <xm:sqref>AK13:AK56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22"/>
  <sheetViews>
    <sheetView zoomScaleNormal="100" workbookViewId="0">
      <selection activeCell="A24" sqref="A24:O31"/>
    </sheetView>
  </sheetViews>
  <sheetFormatPr baseColWidth="10" defaultRowHeight="14.25" x14ac:dyDescent="0.2"/>
  <cols>
    <col min="1" max="1" width="8" style="111" customWidth="1"/>
    <col min="2" max="2" width="10" style="111" customWidth="1"/>
    <col min="3" max="4" width="8" style="111" customWidth="1"/>
    <col min="5" max="5" width="2.85546875" style="111" customWidth="1"/>
    <col min="6" max="6" width="14.28515625" style="133" customWidth="1"/>
    <col min="7" max="15" width="14.28515625" style="134" customWidth="1"/>
    <col min="16" max="16384" width="11.42578125" style="111"/>
  </cols>
  <sheetData>
    <row r="1" spans="1:18" x14ac:dyDescent="0.2">
      <c r="A1" s="108"/>
      <c r="B1" s="108"/>
      <c r="C1" s="108"/>
      <c r="D1" s="108"/>
      <c r="E1" s="108"/>
      <c r="F1" s="113"/>
      <c r="G1" s="114"/>
      <c r="H1" s="114"/>
      <c r="I1" s="114"/>
      <c r="J1" s="114"/>
      <c r="K1" s="114"/>
      <c r="L1" s="114"/>
      <c r="M1" s="114"/>
      <c r="N1" s="114"/>
      <c r="O1" s="114"/>
      <c r="P1" s="108"/>
      <c r="Q1" s="108"/>
      <c r="R1" s="108"/>
    </row>
    <row r="2" spans="1:18" ht="22.5" customHeight="1" x14ac:dyDescent="0.2">
      <c r="A2" s="492" t="s">
        <v>239</v>
      </c>
      <c r="B2" s="492"/>
      <c r="C2" s="492"/>
      <c r="D2" s="492"/>
      <c r="E2" s="492"/>
      <c r="F2" s="492"/>
      <c r="G2" s="492"/>
      <c r="H2" s="492"/>
      <c r="I2" s="492"/>
      <c r="J2" s="492"/>
      <c r="K2" s="492"/>
      <c r="L2" s="492"/>
      <c r="M2" s="492"/>
      <c r="N2" s="492"/>
      <c r="O2" s="492"/>
      <c r="P2" s="108"/>
      <c r="Q2" s="108"/>
      <c r="R2" s="108"/>
    </row>
    <row r="3" spans="1:18" ht="8.25" customHeight="1" x14ac:dyDescent="0.2">
      <c r="A3" s="108"/>
      <c r="B3" s="108"/>
      <c r="C3" s="108"/>
      <c r="D3" s="108"/>
      <c r="E3" s="108"/>
      <c r="F3" s="113"/>
      <c r="G3" s="114"/>
      <c r="H3" s="114"/>
      <c r="I3" s="114"/>
      <c r="J3" s="114"/>
      <c r="K3" s="114"/>
      <c r="L3" s="114"/>
      <c r="M3" s="114"/>
      <c r="N3" s="114"/>
      <c r="O3" s="114"/>
      <c r="P3" s="108"/>
      <c r="Q3" s="108"/>
      <c r="R3" s="108"/>
    </row>
    <row r="4" spans="1:18" ht="13.5" customHeight="1" x14ac:dyDescent="0.2">
      <c r="A4" s="624" t="s">
        <v>305</v>
      </c>
      <c r="B4" s="624"/>
      <c r="C4" s="624"/>
      <c r="D4" s="624"/>
      <c r="E4" s="624"/>
      <c r="F4" s="624"/>
      <c r="G4" s="624"/>
      <c r="H4" s="624"/>
      <c r="I4" s="624"/>
      <c r="J4" s="624"/>
      <c r="K4" s="624"/>
      <c r="L4" s="624"/>
      <c r="M4" s="624"/>
      <c r="N4" s="624"/>
      <c r="O4" s="624"/>
      <c r="P4" s="108"/>
      <c r="Q4" s="108"/>
      <c r="R4" s="108"/>
    </row>
    <row r="5" spans="1:18" ht="13.5" customHeight="1" x14ac:dyDescent="0.2">
      <c r="A5" s="624"/>
      <c r="B5" s="624"/>
      <c r="C5" s="624"/>
      <c r="D5" s="624"/>
      <c r="E5" s="624"/>
      <c r="F5" s="624"/>
      <c r="G5" s="624"/>
      <c r="H5" s="624"/>
      <c r="I5" s="624"/>
      <c r="J5" s="624"/>
      <c r="K5" s="624"/>
      <c r="L5" s="624"/>
      <c r="M5" s="624"/>
      <c r="N5" s="624"/>
      <c r="O5" s="624"/>
      <c r="P5" s="108"/>
      <c r="Q5" s="108"/>
      <c r="R5" s="108"/>
    </row>
    <row r="6" spans="1:18" ht="8.25" customHeight="1" x14ac:dyDescent="0.2">
      <c r="A6" s="624"/>
      <c r="B6" s="624"/>
      <c r="C6" s="624"/>
      <c r="D6" s="624"/>
      <c r="E6" s="624"/>
      <c r="F6" s="624"/>
      <c r="G6" s="624"/>
      <c r="H6" s="624"/>
      <c r="I6" s="624"/>
      <c r="J6" s="624"/>
      <c r="K6" s="624"/>
      <c r="L6" s="624"/>
      <c r="M6" s="624"/>
      <c r="N6" s="624"/>
      <c r="O6" s="624"/>
      <c r="P6" s="108"/>
      <c r="Q6" s="108"/>
      <c r="R6" s="108"/>
    </row>
    <row r="7" spans="1:18" ht="13.5" customHeight="1" x14ac:dyDescent="0.2">
      <c r="A7" s="624" t="s">
        <v>298</v>
      </c>
      <c r="B7" s="624"/>
      <c r="C7" s="624"/>
      <c r="D7" s="624"/>
      <c r="E7" s="624"/>
      <c r="F7" s="624"/>
      <c r="G7" s="624"/>
      <c r="H7" s="624"/>
      <c r="I7" s="624"/>
      <c r="J7" s="624"/>
      <c r="K7" s="624"/>
      <c r="L7" s="624"/>
      <c r="M7" s="624"/>
      <c r="N7" s="624"/>
      <c r="O7" s="624"/>
      <c r="P7" s="108"/>
      <c r="Q7" s="108"/>
      <c r="R7" s="108"/>
    </row>
    <row r="8" spans="1:18" ht="13.5" customHeight="1" x14ac:dyDescent="0.2">
      <c r="A8" s="624"/>
      <c r="B8" s="624"/>
      <c r="C8" s="624"/>
      <c r="D8" s="624"/>
      <c r="E8" s="624"/>
      <c r="F8" s="624"/>
      <c r="G8" s="624"/>
      <c r="H8" s="624"/>
      <c r="I8" s="624"/>
      <c r="J8" s="624"/>
      <c r="K8" s="624"/>
      <c r="L8" s="624"/>
      <c r="M8" s="624"/>
      <c r="N8" s="624"/>
      <c r="O8" s="624"/>
      <c r="P8" s="108"/>
      <c r="Q8" s="108"/>
      <c r="R8" s="108"/>
    </row>
    <row r="9" spans="1:18" ht="13.5" customHeight="1" x14ac:dyDescent="0.2">
      <c r="A9" s="624"/>
      <c r="B9" s="624"/>
      <c r="C9" s="624"/>
      <c r="D9" s="624"/>
      <c r="E9" s="624"/>
      <c r="F9" s="624"/>
      <c r="G9" s="624"/>
      <c r="H9" s="624"/>
      <c r="I9" s="624"/>
      <c r="J9" s="624"/>
      <c r="K9" s="624"/>
      <c r="L9" s="624"/>
      <c r="M9" s="624"/>
      <c r="N9" s="624"/>
      <c r="O9" s="624"/>
      <c r="P9" s="108"/>
      <c r="Q9" s="108"/>
      <c r="R9" s="108"/>
    </row>
    <row r="10" spans="1:18" ht="13.5" customHeight="1" x14ac:dyDescent="0.2">
      <c r="A10" s="624"/>
      <c r="B10" s="624"/>
      <c r="C10" s="624"/>
      <c r="D10" s="624"/>
      <c r="E10" s="624"/>
      <c r="F10" s="624"/>
      <c r="G10" s="624"/>
      <c r="H10" s="624"/>
      <c r="I10" s="624"/>
      <c r="J10" s="624"/>
      <c r="K10" s="624"/>
      <c r="L10" s="624"/>
      <c r="M10" s="624"/>
      <c r="N10" s="624"/>
      <c r="O10" s="624"/>
      <c r="P10" s="108"/>
      <c r="Q10" s="108"/>
      <c r="R10" s="108"/>
    </row>
    <row r="11" spans="1:18" ht="21" customHeight="1" x14ac:dyDescent="0.2">
      <c r="A11" s="624"/>
      <c r="B11" s="624"/>
      <c r="C11" s="624"/>
      <c r="D11" s="624"/>
      <c r="E11" s="624"/>
      <c r="F11" s="624"/>
      <c r="G11" s="624"/>
      <c r="H11" s="624"/>
      <c r="I11" s="624"/>
      <c r="J11" s="624"/>
      <c r="K11" s="624"/>
      <c r="L11" s="624"/>
      <c r="M11" s="624"/>
      <c r="N11" s="624"/>
      <c r="O11" s="624"/>
      <c r="P11" s="108"/>
      <c r="Q11" s="108"/>
      <c r="R11" s="108"/>
    </row>
    <row r="12" spans="1:18" ht="13.5" customHeight="1" x14ac:dyDescent="0.2">
      <c r="A12" s="624"/>
      <c r="B12" s="624"/>
      <c r="C12" s="624"/>
      <c r="D12" s="624"/>
      <c r="E12" s="624"/>
      <c r="F12" s="624"/>
      <c r="G12" s="624"/>
      <c r="H12" s="624"/>
      <c r="I12" s="624"/>
      <c r="J12" s="624"/>
      <c r="K12" s="624"/>
      <c r="L12" s="624"/>
      <c r="M12" s="624"/>
      <c r="N12" s="624"/>
      <c r="O12" s="624"/>
      <c r="P12" s="108"/>
      <c r="Q12" s="108"/>
      <c r="R12" s="108"/>
    </row>
    <row r="13" spans="1:18" ht="13.5" customHeight="1" x14ac:dyDescent="0.2">
      <c r="A13" s="624"/>
      <c r="B13" s="624"/>
      <c r="C13" s="624"/>
      <c r="D13" s="624"/>
      <c r="E13" s="624"/>
      <c r="F13" s="624"/>
      <c r="G13" s="624"/>
      <c r="H13" s="624"/>
      <c r="I13" s="624"/>
      <c r="J13" s="624"/>
      <c r="K13" s="624"/>
      <c r="L13" s="624"/>
      <c r="M13" s="624"/>
      <c r="N13" s="624"/>
      <c r="O13" s="624"/>
      <c r="P13" s="108"/>
      <c r="Q13" s="108"/>
      <c r="R13" s="108"/>
    </row>
    <row r="14" spans="1:18" ht="13.5" customHeight="1" x14ac:dyDescent="0.2">
      <c r="A14" s="624"/>
      <c r="B14" s="624"/>
      <c r="C14" s="624"/>
      <c r="D14" s="624"/>
      <c r="E14" s="624"/>
      <c r="F14" s="624"/>
      <c r="G14" s="624"/>
      <c r="H14" s="624"/>
      <c r="I14" s="624"/>
      <c r="J14" s="624"/>
      <c r="K14" s="624"/>
      <c r="L14" s="624"/>
      <c r="M14" s="624"/>
      <c r="N14" s="624"/>
      <c r="O14" s="624"/>
      <c r="P14" s="108"/>
      <c r="Q14" s="108"/>
      <c r="R14" s="108"/>
    </row>
    <row r="15" spans="1:18" ht="13.5" customHeight="1" x14ac:dyDescent="0.2">
      <c r="A15" s="624"/>
      <c r="B15" s="624"/>
      <c r="C15" s="624"/>
      <c r="D15" s="624"/>
      <c r="E15" s="624"/>
      <c r="F15" s="624"/>
      <c r="G15" s="624"/>
      <c r="H15" s="624"/>
      <c r="I15" s="624"/>
      <c r="J15" s="624"/>
      <c r="K15" s="624"/>
      <c r="L15" s="624"/>
      <c r="M15" s="624"/>
      <c r="N15" s="624"/>
      <c r="O15" s="624"/>
      <c r="P15" s="108"/>
      <c r="Q15" s="108"/>
      <c r="R15" s="108"/>
    </row>
    <row r="16" spans="1:18" ht="13.5" customHeight="1" x14ac:dyDescent="0.2">
      <c r="A16" s="624"/>
      <c r="B16" s="624"/>
      <c r="C16" s="624"/>
      <c r="D16" s="624"/>
      <c r="E16" s="624"/>
      <c r="F16" s="624"/>
      <c r="G16" s="624"/>
      <c r="H16" s="624"/>
      <c r="I16" s="624"/>
      <c r="J16" s="624"/>
      <c r="K16" s="624"/>
      <c r="L16" s="624"/>
      <c r="M16" s="624"/>
      <c r="N16" s="624"/>
      <c r="O16" s="624"/>
      <c r="P16" s="108"/>
      <c r="Q16" s="108"/>
      <c r="R16" s="108"/>
    </row>
    <row r="17" spans="1:18" ht="13.5" customHeight="1" x14ac:dyDescent="0.2">
      <c r="A17" s="624"/>
      <c r="B17" s="624"/>
      <c r="C17" s="624"/>
      <c r="D17" s="624"/>
      <c r="E17" s="624"/>
      <c r="F17" s="624"/>
      <c r="G17" s="624"/>
      <c r="H17" s="624"/>
      <c r="I17" s="624"/>
      <c r="J17" s="624"/>
      <c r="K17" s="624"/>
      <c r="L17" s="624"/>
      <c r="M17" s="624"/>
      <c r="N17" s="624"/>
      <c r="O17" s="624"/>
      <c r="P17" s="108"/>
      <c r="Q17" s="108"/>
      <c r="R17" s="108"/>
    </row>
    <row r="18" spans="1:18" ht="13.5" customHeight="1" x14ac:dyDescent="0.2">
      <c r="A18" s="624" t="s">
        <v>307</v>
      </c>
      <c r="B18" s="624"/>
      <c r="C18" s="624"/>
      <c r="D18" s="624"/>
      <c r="E18" s="624"/>
      <c r="F18" s="624"/>
      <c r="G18" s="624"/>
      <c r="H18" s="624"/>
      <c r="I18" s="624"/>
      <c r="J18" s="624"/>
      <c r="K18" s="624"/>
      <c r="L18" s="624"/>
      <c r="M18" s="624"/>
      <c r="N18" s="624"/>
      <c r="O18" s="624"/>
      <c r="P18" s="108"/>
      <c r="Q18" s="108"/>
      <c r="R18" s="108"/>
    </row>
    <row r="19" spans="1:18" ht="13.5" customHeight="1" x14ac:dyDescent="0.2">
      <c r="A19" s="624"/>
      <c r="B19" s="624"/>
      <c r="C19" s="624"/>
      <c r="D19" s="624"/>
      <c r="E19" s="624"/>
      <c r="F19" s="624"/>
      <c r="G19" s="624"/>
      <c r="H19" s="624"/>
      <c r="I19" s="624"/>
      <c r="J19" s="624"/>
      <c r="K19" s="624"/>
      <c r="L19" s="624"/>
      <c r="M19" s="624"/>
      <c r="N19" s="624"/>
      <c r="O19" s="624"/>
      <c r="P19" s="108"/>
      <c r="Q19" s="108"/>
      <c r="R19" s="108"/>
    </row>
    <row r="20" spans="1:18" ht="13.5" customHeight="1" x14ac:dyDescent="0.2">
      <c r="A20" s="624"/>
      <c r="B20" s="624"/>
      <c r="C20" s="624"/>
      <c r="D20" s="624"/>
      <c r="E20" s="624"/>
      <c r="F20" s="624"/>
      <c r="G20" s="624"/>
      <c r="H20" s="624"/>
      <c r="I20" s="624"/>
      <c r="J20" s="624"/>
      <c r="K20" s="624"/>
      <c r="L20" s="624"/>
      <c r="M20" s="624"/>
      <c r="N20" s="624"/>
      <c r="O20" s="624"/>
      <c r="P20" s="108"/>
      <c r="Q20" s="108"/>
      <c r="R20" s="108"/>
    </row>
    <row r="21" spans="1:18" ht="13.5" customHeight="1" x14ac:dyDescent="0.2">
      <c r="A21" s="624"/>
      <c r="B21" s="624"/>
      <c r="C21" s="624"/>
      <c r="D21" s="624"/>
      <c r="E21" s="624"/>
      <c r="F21" s="624"/>
      <c r="G21" s="624"/>
      <c r="H21" s="624"/>
      <c r="I21" s="624"/>
      <c r="J21" s="624"/>
      <c r="K21" s="624"/>
      <c r="L21" s="624"/>
      <c r="M21" s="624"/>
      <c r="N21" s="624"/>
      <c r="O21" s="624"/>
      <c r="P21" s="108"/>
      <c r="Q21" s="108"/>
      <c r="R21" s="108"/>
    </row>
    <row r="22" spans="1:18" ht="13.5" customHeight="1" x14ac:dyDescent="0.2">
      <c r="A22" s="624"/>
      <c r="B22" s="624"/>
      <c r="C22" s="624"/>
      <c r="D22" s="624"/>
      <c r="E22" s="624"/>
      <c r="F22" s="624"/>
      <c r="G22" s="624"/>
      <c r="H22" s="624"/>
      <c r="I22" s="624"/>
      <c r="J22" s="624"/>
      <c r="K22" s="624"/>
      <c r="L22" s="624"/>
      <c r="M22" s="624"/>
      <c r="N22" s="624"/>
      <c r="O22" s="624"/>
      <c r="P22" s="108"/>
      <c r="Q22" s="108"/>
      <c r="R22" s="108"/>
    </row>
    <row r="23" spans="1:18" ht="13.5" customHeight="1" x14ac:dyDescent="0.2">
      <c r="A23" s="624"/>
      <c r="B23" s="624"/>
      <c r="C23" s="624"/>
      <c r="D23" s="624"/>
      <c r="E23" s="624"/>
      <c r="F23" s="624"/>
      <c r="G23" s="624"/>
      <c r="H23" s="624"/>
      <c r="I23" s="624"/>
      <c r="J23" s="624"/>
      <c r="K23" s="624"/>
      <c r="L23" s="624"/>
      <c r="M23" s="624"/>
      <c r="N23" s="624"/>
      <c r="O23" s="624"/>
      <c r="P23" s="108"/>
      <c r="Q23" s="108"/>
      <c r="R23" s="108"/>
    </row>
    <row r="24" spans="1:18" ht="13.5" customHeight="1" x14ac:dyDescent="0.2">
      <c r="A24" s="624" t="s">
        <v>325</v>
      </c>
      <c r="B24" s="624"/>
      <c r="C24" s="624"/>
      <c r="D24" s="624"/>
      <c r="E24" s="624"/>
      <c r="F24" s="624"/>
      <c r="G24" s="624"/>
      <c r="H24" s="624"/>
      <c r="I24" s="624"/>
      <c r="J24" s="624"/>
      <c r="K24" s="624"/>
      <c r="L24" s="624"/>
      <c r="M24" s="624"/>
      <c r="N24" s="624"/>
      <c r="O24" s="624"/>
      <c r="P24" s="108"/>
      <c r="Q24" s="108"/>
      <c r="R24" s="108"/>
    </row>
    <row r="25" spans="1:18" ht="13.5" customHeight="1" x14ac:dyDescent="0.2">
      <c r="A25" s="624"/>
      <c r="B25" s="624"/>
      <c r="C25" s="624"/>
      <c r="D25" s="624"/>
      <c r="E25" s="624"/>
      <c r="F25" s="624"/>
      <c r="G25" s="624"/>
      <c r="H25" s="624"/>
      <c r="I25" s="624"/>
      <c r="J25" s="624"/>
      <c r="K25" s="624"/>
      <c r="L25" s="624"/>
      <c r="M25" s="624"/>
      <c r="N25" s="624"/>
      <c r="O25" s="624"/>
      <c r="P25" s="108"/>
      <c r="Q25" s="108"/>
      <c r="R25" s="108"/>
    </row>
    <row r="26" spans="1:18" ht="13.5" customHeight="1" x14ac:dyDescent="0.2">
      <c r="A26" s="624"/>
      <c r="B26" s="624"/>
      <c r="C26" s="624"/>
      <c r="D26" s="624"/>
      <c r="E26" s="624"/>
      <c r="F26" s="624"/>
      <c r="G26" s="624"/>
      <c r="H26" s="624"/>
      <c r="I26" s="624"/>
      <c r="J26" s="624"/>
      <c r="K26" s="624"/>
      <c r="L26" s="624"/>
      <c r="M26" s="624"/>
      <c r="N26" s="624"/>
      <c r="O26" s="624"/>
      <c r="P26" s="108"/>
      <c r="Q26" s="108"/>
      <c r="R26" s="108"/>
    </row>
    <row r="27" spans="1:18" ht="13.5" customHeight="1" x14ac:dyDescent="0.2">
      <c r="A27" s="624"/>
      <c r="B27" s="624"/>
      <c r="C27" s="624"/>
      <c r="D27" s="624"/>
      <c r="E27" s="624"/>
      <c r="F27" s="624"/>
      <c r="G27" s="624"/>
      <c r="H27" s="624"/>
      <c r="I27" s="624"/>
      <c r="J27" s="624"/>
      <c r="K27" s="624"/>
      <c r="L27" s="624"/>
      <c r="M27" s="624"/>
      <c r="N27" s="624"/>
      <c r="O27" s="624"/>
      <c r="P27" s="108"/>
      <c r="Q27" s="108"/>
      <c r="R27" s="108"/>
    </row>
    <row r="28" spans="1:18" ht="13.5" customHeight="1" x14ac:dyDescent="0.2">
      <c r="A28" s="624"/>
      <c r="B28" s="624"/>
      <c r="C28" s="624"/>
      <c r="D28" s="624"/>
      <c r="E28" s="624"/>
      <c r="F28" s="624"/>
      <c r="G28" s="624"/>
      <c r="H28" s="624"/>
      <c r="I28" s="624"/>
      <c r="J28" s="624"/>
      <c r="K28" s="624"/>
      <c r="L28" s="624"/>
      <c r="M28" s="624"/>
      <c r="N28" s="624"/>
      <c r="O28" s="624"/>
      <c r="P28" s="108"/>
      <c r="Q28" s="108"/>
      <c r="R28" s="108"/>
    </row>
    <row r="29" spans="1:18" ht="13.5" customHeight="1" x14ac:dyDescent="0.2">
      <c r="A29" s="624"/>
      <c r="B29" s="624"/>
      <c r="C29" s="624"/>
      <c r="D29" s="624"/>
      <c r="E29" s="624"/>
      <c r="F29" s="624"/>
      <c r="G29" s="624"/>
      <c r="H29" s="624"/>
      <c r="I29" s="624"/>
      <c r="J29" s="624"/>
      <c r="K29" s="624"/>
      <c r="L29" s="624"/>
      <c r="M29" s="624"/>
      <c r="N29" s="624"/>
      <c r="O29" s="624"/>
      <c r="P29" s="108"/>
      <c r="Q29" s="108"/>
      <c r="R29" s="108"/>
    </row>
    <row r="30" spans="1:18" ht="13.5" customHeight="1" x14ac:dyDescent="0.2">
      <c r="A30" s="624"/>
      <c r="B30" s="624"/>
      <c r="C30" s="624"/>
      <c r="D30" s="624"/>
      <c r="E30" s="624"/>
      <c r="F30" s="624"/>
      <c r="G30" s="624"/>
      <c r="H30" s="624"/>
      <c r="I30" s="624"/>
      <c r="J30" s="624"/>
      <c r="K30" s="624"/>
      <c r="L30" s="624"/>
      <c r="M30" s="624"/>
      <c r="N30" s="624"/>
      <c r="O30" s="624"/>
      <c r="P30" s="108"/>
      <c r="Q30" s="108"/>
      <c r="R30" s="108"/>
    </row>
    <row r="31" spans="1:18" ht="92.25" customHeight="1" x14ac:dyDescent="0.2">
      <c r="A31" s="624"/>
      <c r="B31" s="624"/>
      <c r="C31" s="624"/>
      <c r="D31" s="624"/>
      <c r="E31" s="624"/>
      <c r="F31" s="624"/>
      <c r="G31" s="624"/>
      <c r="H31" s="624"/>
      <c r="I31" s="624"/>
      <c r="J31" s="624"/>
      <c r="K31" s="624"/>
      <c r="L31" s="624"/>
      <c r="M31" s="624"/>
      <c r="N31" s="624"/>
      <c r="O31" s="624"/>
      <c r="P31" s="108"/>
      <c r="Q31" s="108"/>
      <c r="R31" s="108"/>
    </row>
    <row r="32" spans="1:18" ht="26.25" customHeight="1" x14ac:dyDescent="0.2">
      <c r="A32" s="492" t="s">
        <v>306</v>
      </c>
      <c r="B32" s="492"/>
      <c r="C32" s="492"/>
      <c r="D32" s="492"/>
      <c r="E32" s="492"/>
      <c r="F32" s="492"/>
      <c r="G32" s="492"/>
      <c r="H32" s="492"/>
      <c r="I32" s="492"/>
      <c r="J32" s="492"/>
      <c r="K32" s="492"/>
      <c r="L32" s="492"/>
      <c r="M32" s="492"/>
      <c r="N32" s="492"/>
      <c r="O32" s="492"/>
      <c r="P32" s="108"/>
      <c r="Q32" s="108"/>
      <c r="R32" s="108"/>
    </row>
    <row r="33" spans="1:18" ht="15" thickBot="1" x14ac:dyDescent="0.25">
      <c r="A33" s="109"/>
      <c r="B33" s="109"/>
      <c r="C33" s="109"/>
      <c r="D33" s="109"/>
      <c r="E33" s="109"/>
      <c r="F33" s="116"/>
      <c r="G33" s="116"/>
      <c r="H33" s="116"/>
      <c r="I33" s="116"/>
      <c r="J33" s="116"/>
      <c r="K33" s="116"/>
      <c r="L33" s="116"/>
      <c r="M33" s="116"/>
      <c r="N33" s="116"/>
      <c r="O33" s="116"/>
      <c r="P33" s="108"/>
      <c r="Q33" s="108"/>
      <c r="R33" s="108"/>
    </row>
    <row r="34" spans="1:18" s="112" customFormat="1" ht="28.5" customHeight="1" thickBot="1" x14ac:dyDescent="0.25">
      <c r="A34" s="675" t="s">
        <v>29</v>
      </c>
      <c r="B34" s="676"/>
      <c r="C34" s="676"/>
      <c r="D34" s="677"/>
      <c r="E34" s="108"/>
      <c r="F34" s="637" t="s">
        <v>318</v>
      </c>
      <c r="G34" s="638"/>
      <c r="H34" s="638"/>
      <c r="I34" s="638"/>
      <c r="J34" s="638"/>
      <c r="K34" s="638"/>
      <c r="L34" s="638"/>
      <c r="M34" s="638"/>
      <c r="N34" s="638"/>
      <c r="O34" s="639"/>
      <c r="P34" s="110"/>
      <c r="Q34" s="110"/>
      <c r="R34" s="110"/>
    </row>
    <row r="35" spans="1:18" ht="14.25" customHeight="1" thickBot="1" x14ac:dyDescent="0.25">
      <c r="A35" s="85"/>
      <c r="B35" s="85"/>
      <c r="C35" s="85"/>
      <c r="D35" s="85"/>
      <c r="E35" s="110"/>
      <c r="F35" s="117"/>
      <c r="G35" s="117"/>
      <c r="H35" s="117"/>
      <c r="I35" s="117"/>
      <c r="J35" s="117"/>
      <c r="K35" s="117"/>
      <c r="L35" s="117"/>
      <c r="M35" s="117"/>
      <c r="N35" s="117"/>
      <c r="O35" s="117"/>
      <c r="P35" s="108"/>
      <c r="Q35" s="108"/>
      <c r="R35" s="108"/>
    </row>
    <row r="36" spans="1:18" ht="14.25" customHeight="1" x14ac:dyDescent="0.2">
      <c r="A36" s="628" t="s">
        <v>30</v>
      </c>
      <c r="B36" s="629"/>
      <c r="C36" s="629"/>
      <c r="D36" s="630"/>
      <c r="E36" s="108"/>
      <c r="F36" s="529" t="s">
        <v>319</v>
      </c>
      <c r="G36" s="530"/>
      <c r="H36" s="530"/>
      <c r="I36" s="530"/>
      <c r="J36" s="530"/>
      <c r="K36" s="530"/>
      <c r="L36" s="530"/>
      <c r="M36" s="530"/>
      <c r="N36" s="530"/>
      <c r="O36" s="531"/>
      <c r="P36" s="108"/>
      <c r="Q36" s="108"/>
      <c r="R36" s="108"/>
    </row>
    <row r="37" spans="1:18" ht="63" customHeight="1" x14ac:dyDescent="0.2">
      <c r="A37" s="631"/>
      <c r="B37" s="632"/>
      <c r="C37" s="632"/>
      <c r="D37" s="633"/>
      <c r="E37" s="108"/>
      <c r="F37" s="532"/>
      <c r="G37" s="493"/>
      <c r="H37" s="493"/>
      <c r="I37" s="493"/>
      <c r="J37" s="493"/>
      <c r="K37" s="493"/>
      <c r="L37" s="493"/>
      <c r="M37" s="493"/>
      <c r="N37" s="493"/>
      <c r="O37" s="533"/>
      <c r="P37" s="108"/>
      <c r="Q37" s="108"/>
      <c r="R37" s="108"/>
    </row>
    <row r="38" spans="1:18" s="112" customFormat="1" ht="4.5" customHeight="1" thickBot="1" x14ac:dyDescent="0.25">
      <c r="A38" s="634"/>
      <c r="B38" s="635"/>
      <c r="C38" s="635"/>
      <c r="D38" s="636"/>
      <c r="E38" s="108"/>
      <c r="F38" s="534"/>
      <c r="G38" s="535"/>
      <c r="H38" s="535"/>
      <c r="I38" s="535"/>
      <c r="J38" s="535"/>
      <c r="K38" s="535"/>
      <c r="L38" s="535"/>
      <c r="M38" s="535"/>
      <c r="N38" s="535"/>
      <c r="O38" s="536"/>
      <c r="P38" s="110"/>
      <c r="Q38" s="110"/>
      <c r="R38" s="110"/>
    </row>
    <row r="39" spans="1:18" ht="14.25" customHeight="1" thickBot="1" x14ac:dyDescent="0.25">
      <c r="A39" s="85"/>
      <c r="B39" s="85"/>
      <c r="C39" s="85"/>
      <c r="D39" s="85"/>
      <c r="E39" s="110"/>
      <c r="F39" s="117"/>
      <c r="G39" s="117"/>
      <c r="H39" s="117"/>
      <c r="I39" s="117"/>
      <c r="J39" s="117"/>
      <c r="K39" s="117"/>
      <c r="L39" s="117"/>
      <c r="M39" s="117"/>
      <c r="N39" s="117"/>
      <c r="O39" s="117"/>
      <c r="P39" s="108"/>
      <c r="Q39" s="108"/>
      <c r="R39" s="108"/>
    </row>
    <row r="40" spans="1:18" ht="55.5" customHeight="1" x14ac:dyDescent="0.2">
      <c r="A40" s="628" t="s">
        <v>31</v>
      </c>
      <c r="B40" s="629"/>
      <c r="C40" s="629"/>
      <c r="D40" s="630"/>
      <c r="E40" s="108"/>
      <c r="F40" s="529" t="s">
        <v>320</v>
      </c>
      <c r="G40" s="530"/>
      <c r="H40" s="530"/>
      <c r="I40" s="530"/>
      <c r="J40" s="530"/>
      <c r="K40" s="530"/>
      <c r="L40" s="530"/>
      <c r="M40" s="530"/>
      <c r="N40" s="530"/>
      <c r="O40" s="531"/>
      <c r="P40" s="108"/>
      <c r="Q40" s="108"/>
      <c r="R40" s="108"/>
    </row>
    <row r="41" spans="1:18" s="112" customFormat="1" ht="4.5" customHeight="1" thickBot="1" x14ac:dyDescent="0.25">
      <c r="A41" s="634"/>
      <c r="B41" s="635"/>
      <c r="C41" s="635"/>
      <c r="D41" s="636"/>
      <c r="E41" s="108"/>
      <c r="F41" s="534"/>
      <c r="G41" s="535"/>
      <c r="H41" s="535"/>
      <c r="I41" s="535"/>
      <c r="J41" s="535"/>
      <c r="K41" s="535"/>
      <c r="L41" s="535"/>
      <c r="M41" s="535"/>
      <c r="N41" s="535"/>
      <c r="O41" s="536"/>
      <c r="P41" s="110"/>
      <c r="Q41" s="110"/>
      <c r="R41" s="110"/>
    </row>
    <row r="42" spans="1:18" ht="14.25" customHeight="1" thickBot="1" x14ac:dyDescent="0.25">
      <c r="A42" s="85"/>
      <c r="B42" s="85"/>
      <c r="C42" s="85"/>
      <c r="D42" s="85"/>
      <c r="E42" s="110"/>
      <c r="F42" s="117"/>
      <c r="G42" s="117"/>
      <c r="H42" s="117"/>
      <c r="I42" s="117"/>
      <c r="J42" s="117"/>
      <c r="K42" s="117"/>
      <c r="L42" s="117"/>
      <c r="M42" s="117"/>
      <c r="N42" s="117"/>
      <c r="O42" s="117"/>
      <c r="P42" s="108"/>
      <c r="Q42" s="108"/>
      <c r="R42" s="108"/>
    </row>
    <row r="43" spans="1:18" ht="14.25" customHeight="1" x14ac:dyDescent="0.2">
      <c r="A43" s="628" t="s">
        <v>285</v>
      </c>
      <c r="B43" s="629"/>
      <c r="C43" s="629"/>
      <c r="D43" s="630"/>
      <c r="E43" s="108"/>
      <c r="F43" s="529" t="s">
        <v>244</v>
      </c>
      <c r="G43" s="530"/>
      <c r="H43" s="530"/>
      <c r="I43" s="530"/>
      <c r="J43" s="530"/>
      <c r="K43" s="530"/>
      <c r="L43" s="530"/>
      <c r="M43" s="530"/>
      <c r="N43" s="530"/>
      <c r="O43" s="531"/>
      <c r="P43" s="108"/>
      <c r="Q43" s="108"/>
      <c r="R43" s="108"/>
    </row>
    <row r="44" spans="1:18" ht="14.25" customHeight="1" x14ac:dyDescent="0.2">
      <c r="A44" s="631"/>
      <c r="B44" s="632"/>
      <c r="C44" s="632"/>
      <c r="D44" s="633"/>
      <c r="E44" s="108"/>
      <c r="F44" s="532"/>
      <c r="G44" s="493"/>
      <c r="H44" s="493"/>
      <c r="I44" s="493"/>
      <c r="J44" s="493"/>
      <c r="K44" s="493"/>
      <c r="L44" s="493"/>
      <c r="M44" s="493"/>
      <c r="N44" s="493"/>
      <c r="O44" s="533"/>
      <c r="P44" s="108"/>
      <c r="Q44" s="108"/>
      <c r="R44" s="108"/>
    </row>
    <row r="45" spans="1:18" ht="14.25" customHeight="1" x14ac:dyDescent="0.2">
      <c r="A45" s="631"/>
      <c r="B45" s="632"/>
      <c r="C45" s="632"/>
      <c r="D45" s="633"/>
      <c r="E45" s="108"/>
      <c r="F45" s="532"/>
      <c r="G45" s="493"/>
      <c r="H45" s="493"/>
      <c r="I45" s="493"/>
      <c r="J45" s="493"/>
      <c r="K45" s="493"/>
      <c r="L45" s="493"/>
      <c r="M45" s="493"/>
      <c r="N45" s="493"/>
      <c r="O45" s="533"/>
      <c r="P45" s="108"/>
      <c r="Q45" s="108"/>
      <c r="R45" s="108"/>
    </row>
    <row r="46" spans="1:18" ht="14.25" customHeight="1" thickBot="1" x14ac:dyDescent="0.25">
      <c r="A46" s="631"/>
      <c r="B46" s="632"/>
      <c r="C46" s="632"/>
      <c r="D46" s="633"/>
      <c r="E46" s="108"/>
      <c r="F46" s="534"/>
      <c r="G46" s="535"/>
      <c r="H46" s="535"/>
      <c r="I46" s="535"/>
      <c r="J46" s="535"/>
      <c r="K46" s="535"/>
      <c r="L46" s="535"/>
      <c r="M46" s="535"/>
      <c r="N46" s="535"/>
      <c r="O46" s="536"/>
      <c r="P46" s="108"/>
      <c r="Q46" s="108"/>
      <c r="R46" s="108"/>
    </row>
    <row r="47" spans="1:18" ht="14.25" customHeight="1" x14ac:dyDescent="0.2">
      <c r="A47" s="631"/>
      <c r="B47" s="632"/>
      <c r="C47" s="632"/>
      <c r="D47" s="633"/>
      <c r="E47" s="108"/>
      <c r="F47" s="620" t="s">
        <v>240</v>
      </c>
      <c r="G47" s="621"/>
      <c r="H47" s="621"/>
      <c r="I47" s="622"/>
      <c r="J47" s="620" t="s">
        <v>241</v>
      </c>
      <c r="K47" s="621"/>
      <c r="L47" s="621"/>
      <c r="M47" s="621"/>
      <c r="N47" s="621"/>
      <c r="O47" s="622"/>
      <c r="P47" s="108"/>
      <c r="Q47" s="108"/>
      <c r="R47" s="108"/>
    </row>
    <row r="48" spans="1:18" ht="14.25" customHeight="1" x14ac:dyDescent="0.2">
      <c r="A48" s="631"/>
      <c r="B48" s="632"/>
      <c r="C48" s="632"/>
      <c r="D48" s="633"/>
      <c r="E48" s="108"/>
      <c r="F48" s="665" t="s">
        <v>246</v>
      </c>
      <c r="G48" s="666"/>
      <c r="H48" s="666"/>
      <c r="I48" s="667"/>
      <c r="J48" s="532" t="s">
        <v>243</v>
      </c>
      <c r="K48" s="493"/>
      <c r="L48" s="493"/>
      <c r="M48" s="493"/>
      <c r="N48" s="493"/>
      <c r="O48" s="533"/>
      <c r="P48" s="108"/>
      <c r="Q48" s="108"/>
      <c r="R48" s="108"/>
    </row>
    <row r="49" spans="1:18" ht="14.25" customHeight="1" x14ac:dyDescent="0.2">
      <c r="A49" s="631"/>
      <c r="B49" s="632"/>
      <c r="C49" s="632"/>
      <c r="D49" s="633"/>
      <c r="E49" s="108"/>
      <c r="F49" s="665"/>
      <c r="G49" s="666"/>
      <c r="H49" s="666"/>
      <c r="I49" s="667"/>
      <c r="J49" s="532"/>
      <c r="K49" s="493"/>
      <c r="L49" s="493"/>
      <c r="M49" s="493"/>
      <c r="N49" s="493"/>
      <c r="O49" s="533"/>
      <c r="P49" s="108"/>
      <c r="Q49" s="108"/>
      <c r="R49" s="108"/>
    </row>
    <row r="50" spans="1:18" x14ac:dyDescent="0.2">
      <c r="A50" s="631"/>
      <c r="B50" s="632"/>
      <c r="C50" s="632"/>
      <c r="D50" s="633"/>
      <c r="E50" s="108"/>
      <c r="F50" s="92" t="s">
        <v>58</v>
      </c>
      <c r="G50" s="90"/>
      <c r="H50" s="90"/>
      <c r="I50" s="91"/>
      <c r="J50" s="532"/>
      <c r="K50" s="493"/>
      <c r="L50" s="493"/>
      <c r="M50" s="493"/>
      <c r="N50" s="493"/>
      <c r="O50" s="533"/>
      <c r="P50" s="108"/>
      <c r="Q50" s="108"/>
      <c r="R50" s="108"/>
    </row>
    <row r="51" spans="1:18" x14ac:dyDescent="0.2">
      <c r="A51" s="631"/>
      <c r="B51" s="632"/>
      <c r="C51" s="632"/>
      <c r="D51" s="633"/>
      <c r="E51" s="108"/>
      <c r="F51" s="92" t="s">
        <v>15</v>
      </c>
      <c r="G51" s="90"/>
      <c r="H51" s="90"/>
      <c r="I51" s="91"/>
      <c r="J51" s="623" t="s">
        <v>59</v>
      </c>
      <c r="K51" s="618"/>
      <c r="L51" s="618"/>
      <c r="M51" s="618" t="s">
        <v>185</v>
      </c>
      <c r="N51" s="618"/>
      <c r="O51" s="619"/>
      <c r="P51" s="108"/>
      <c r="Q51" s="108"/>
      <c r="R51" s="108"/>
    </row>
    <row r="52" spans="1:18" ht="14.25" customHeight="1" x14ac:dyDescent="0.2">
      <c r="A52" s="631"/>
      <c r="B52" s="632"/>
      <c r="C52" s="632"/>
      <c r="D52" s="633"/>
      <c r="E52" s="108"/>
      <c r="F52" s="92" t="s">
        <v>20</v>
      </c>
      <c r="G52" s="90"/>
      <c r="H52" s="90"/>
      <c r="I52" s="91"/>
      <c r="J52" s="623" t="s">
        <v>65</v>
      </c>
      <c r="K52" s="618"/>
      <c r="L52" s="618"/>
      <c r="M52" s="618" t="s">
        <v>76</v>
      </c>
      <c r="N52" s="618"/>
      <c r="O52" s="619"/>
      <c r="P52" s="108"/>
      <c r="Q52" s="108"/>
      <c r="R52" s="108"/>
    </row>
    <row r="53" spans="1:18" ht="14.25" customHeight="1" x14ac:dyDescent="0.2">
      <c r="A53" s="631"/>
      <c r="B53" s="632"/>
      <c r="C53" s="632"/>
      <c r="D53" s="633"/>
      <c r="E53" s="108"/>
      <c r="F53" s="92" t="s">
        <v>184</v>
      </c>
      <c r="G53" s="90"/>
      <c r="H53" s="90"/>
      <c r="I53" s="91"/>
      <c r="J53" s="623" t="s">
        <v>69</v>
      </c>
      <c r="K53" s="618"/>
      <c r="L53" s="618"/>
      <c r="M53" s="618" t="s">
        <v>242</v>
      </c>
      <c r="N53" s="618"/>
      <c r="O53" s="619"/>
      <c r="P53" s="108"/>
      <c r="Q53" s="108"/>
      <c r="R53" s="108"/>
    </row>
    <row r="54" spans="1:18" ht="14.25" customHeight="1" x14ac:dyDescent="0.2">
      <c r="A54" s="631"/>
      <c r="B54" s="632"/>
      <c r="C54" s="632"/>
      <c r="D54" s="633"/>
      <c r="E54" s="108"/>
      <c r="F54" s="92" t="s">
        <v>72</v>
      </c>
      <c r="G54" s="90"/>
      <c r="H54" s="90"/>
      <c r="I54" s="91"/>
      <c r="J54" s="623" t="s">
        <v>70</v>
      </c>
      <c r="K54" s="618"/>
      <c r="L54" s="618"/>
      <c r="M54" s="618" t="s">
        <v>77</v>
      </c>
      <c r="N54" s="618"/>
      <c r="O54" s="619"/>
      <c r="P54" s="108"/>
      <c r="Q54" s="108"/>
      <c r="R54" s="108"/>
    </row>
    <row r="55" spans="1:18" ht="14.25" customHeight="1" x14ac:dyDescent="0.2">
      <c r="A55" s="631"/>
      <c r="B55" s="632"/>
      <c r="C55" s="632"/>
      <c r="D55" s="633"/>
      <c r="E55" s="108"/>
      <c r="F55" s="92" t="s">
        <v>73</v>
      </c>
      <c r="G55" s="90"/>
      <c r="H55" s="90"/>
      <c r="I55" s="91"/>
      <c r="J55" s="623" t="s">
        <v>14</v>
      </c>
      <c r="K55" s="618"/>
      <c r="L55" s="618"/>
      <c r="M55" s="618" t="s">
        <v>78</v>
      </c>
      <c r="N55" s="618"/>
      <c r="O55" s="619"/>
      <c r="P55" s="108"/>
      <c r="Q55" s="108"/>
      <c r="R55" s="108"/>
    </row>
    <row r="56" spans="1:18" ht="14.25" customHeight="1" x14ac:dyDescent="0.2">
      <c r="A56" s="631"/>
      <c r="B56" s="632"/>
      <c r="C56" s="632"/>
      <c r="D56" s="633"/>
      <c r="E56" s="108"/>
      <c r="F56" s="92" t="s">
        <v>74</v>
      </c>
      <c r="G56" s="90"/>
      <c r="H56" s="90"/>
      <c r="I56" s="91"/>
      <c r="J56" s="623" t="s">
        <v>71</v>
      </c>
      <c r="K56" s="618"/>
      <c r="L56" s="618"/>
      <c r="M56" s="618" t="s">
        <v>18</v>
      </c>
      <c r="N56" s="618"/>
      <c r="O56" s="619"/>
      <c r="P56" s="108"/>
      <c r="Q56" s="108"/>
      <c r="R56" s="108"/>
    </row>
    <row r="57" spans="1:18" s="112" customFormat="1" ht="19.5" customHeight="1" thickBot="1" x14ac:dyDescent="0.25">
      <c r="A57" s="634"/>
      <c r="B57" s="635"/>
      <c r="C57" s="635"/>
      <c r="D57" s="636"/>
      <c r="E57" s="108"/>
      <c r="F57" s="87" t="s">
        <v>139</v>
      </c>
      <c r="G57" s="88"/>
      <c r="H57" s="88"/>
      <c r="I57" s="89"/>
      <c r="J57" s="119" t="s">
        <v>75</v>
      </c>
      <c r="K57" s="120"/>
      <c r="L57" s="121"/>
      <c r="M57" s="121" t="s">
        <v>127</v>
      </c>
      <c r="N57" s="121"/>
      <c r="O57" s="122"/>
      <c r="P57" s="110"/>
      <c r="Q57" s="110"/>
      <c r="R57" s="110"/>
    </row>
    <row r="58" spans="1:18" ht="14.25" customHeight="1" thickBot="1" x14ac:dyDescent="0.25">
      <c r="A58" s="85"/>
      <c r="B58" s="85"/>
      <c r="C58" s="85"/>
      <c r="D58" s="85"/>
      <c r="E58" s="110"/>
      <c r="F58" s="117"/>
      <c r="G58" s="118"/>
      <c r="H58" s="118"/>
      <c r="I58" s="118"/>
      <c r="J58" s="118"/>
      <c r="K58" s="118"/>
      <c r="L58" s="118"/>
      <c r="M58" s="118"/>
      <c r="N58" s="118"/>
      <c r="O58" s="118"/>
      <c r="P58" s="108"/>
      <c r="Q58" s="108"/>
      <c r="R58" s="108"/>
    </row>
    <row r="59" spans="1:18" ht="14.25" customHeight="1" x14ac:dyDescent="0.2">
      <c r="A59" s="628" t="s">
        <v>33</v>
      </c>
      <c r="B59" s="629"/>
      <c r="C59" s="629"/>
      <c r="D59" s="630"/>
      <c r="E59" s="108"/>
      <c r="F59" s="529" t="s">
        <v>245</v>
      </c>
      <c r="G59" s="530"/>
      <c r="H59" s="530"/>
      <c r="I59" s="530"/>
      <c r="J59" s="530"/>
      <c r="K59" s="530"/>
      <c r="L59" s="530"/>
      <c r="M59" s="530"/>
      <c r="N59" s="530"/>
      <c r="O59" s="531"/>
      <c r="P59" s="108"/>
      <c r="Q59" s="108"/>
      <c r="R59" s="108"/>
    </row>
    <row r="60" spans="1:18" ht="14.25" customHeight="1" x14ac:dyDescent="0.2">
      <c r="A60" s="631"/>
      <c r="B60" s="632"/>
      <c r="C60" s="632"/>
      <c r="D60" s="633"/>
      <c r="E60" s="108"/>
      <c r="F60" s="532"/>
      <c r="G60" s="493"/>
      <c r="H60" s="493"/>
      <c r="I60" s="493"/>
      <c r="J60" s="493"/>
      <c r="K60" s="493"/>
      <c r="L60" s="493"/>
      <c r="M60" s="493"/>
      <c r="N60" s="493"/>
      <c r="O60" s="533"/>
      <c r="P60" s="108"/>
      <c r="Q60" s="108"/>
      <c r="R60" s="108"/>
    </row>
    <row r="61" spans="1:18" ht="14.25" customHeight="1" x14ac:dyDescent="0.2">
      <c r="A61" s="631"/>
      <c r="B61" s="632"/>
      <c r="C61" s="632"/>
      <c r="D61" s="633"/>
      <c r="E61" s="108"/>
      <c r="F61" s="532"/>
      <c r="G61" s="493"/>
      <c r="H61" s="493"/>
      <c r="I61" s="493"/>
      <c r="J61" s="493"/>
      <c r="K61" s="493"/>
      <c r="L61" s="493"/>
      <c r="M61" s="493"/>
      <c r="N61" s="493"/>
      <c r="O61" s="533"/>
      <c r="P61" s="108"/>
      <c r="Q61" s="108"/>
      <c r="R61" s="108"/>
    </row>
    <row r="62" spans="1:18" s="112" customFormat="1" ht="17.25" customHeight="1" thickBot="1" x14ac:dyDescent="0.25">
      <c r="A62" s="634"/>
      <c r="B62" s="635"/>
      <c r="C62" s="635"/>
      <c r="D62" s="636"/>
      <c r="E62" s="108"/>
      <c r="F62" s="534"/>
      <c r="G62" s="535"/>
      <c r="H62" s="535"/>
      <c r="I62" s="535"/>
      <c r="J62" s="535"/>
      <c r="K62" s="535"/>
      <c r="L62" s="535"/>
      <c r="M62" s="535"/>
      <c r="N62" s="535"/>
      <c r="O62" s="536"/>
      <c r="P62" s="110"/>
      <c r="Q62" s="110"/>
      <c r="R62" s="110"/>
    </row>
    <row r="63" spans="1:18" ht="15" thickBot="1" x14ac:dyDescent="0.25">
      <c r="A63" s="85"/>
      <c r="B63" s="85"/>
      <c r="C63" s="85"/>
      <c r="D63" s="85"/>
      <c r="E63" s="110"/>
      <c r="F63" s="117"/>
      <c r="G63" s="118"/>
      <c r="H63" s="118"/>
      <c r="I63" s="118"/>
      <c r="J63" s="118"/>
      <c r="K63" s="118"/>
      <c r="L63" s="118"/>
      <c r="M63" s="118"/>
      <c r="N63" s="118"/>
      <c r="O63" s="118"/>
      <c r="P63" s="108"/>
      <c r="Q63" s="108"/>
      <c r="R63" s="108"/>
    </row>
    <row r="64" spans="1:18" ht="45" customHeight="1" thickBot="1" x14ac:dyDescent="0.25">
      <c r="A64" s="597" t="s">
        <v>34</v>
      </c>
      <c r="B64" s="598"/>
      <c r="C64" s="598"/>
      <c r="D64" s="599"/>
      <c r="E64" s="108"/>
      <c r="F64" s="625" t="s">
        <v>324</v>
      </c>
      <c r="G64" s="626"/>
      <c r="H64" s="626"/>
      <c r="I64" s="626"/>
      <c r="J64" s="626"/>
      <c r="K64" s="626"/>
      <c r="L64" s="626"/>
      <c r="M64" s="626"/>
      <c r="N64" s="626"/>
      <c r="O64" s="627"/>
      <c r="P64" s="108"/>
      <c r="Q64" s="108"/>
      <c r="R64" s="108"/>
    </row>
    <row r="65" spans="1:18" ht="14.25" customHeight="1" thickBot="1" x14ac:dyDescent="0.25">
      <c r="A65" s="494"/>
      <c r="B65" s="494"/>
      <c r="C65" s="494"/>
      <c r="D65" s="494"/>
      <c r="E65" s="494"/>
      <c r="F65" s="494"/>
      <c r="G65" s="494"/>
      <c r="H65" s="494"/>
      <c r="I65" s="494"/>
      <c r="J65" s="494"/>
      <c r="K65" s="494"/>
      <c r="L65" s="494"/>
      <c r="M65" s="494"/>
      <c r="N65" s="494"/>
      <c r="O65" s="494"/>
      <c r="P65" s="108"/>
      <c r="Q65" s="108"/>
      <c r="R65" s="108"/>
    </row>
    <row r="66" spans="1:18" s="112" customFormat="1" ht="18.75" customHeight="1" thickBot="1" x14ac:dyDescent="0.25">
      <c r="A66" s="109"/>
      <c r="B66" s="110"/>
      <c r="C66" s="145"/>
      <c r="D66" s="145"/>
      <c r="E66" s="110"/>
      <c r="F66" s="668" t="s">
        <v>286</v>
      </c>
      <c r="G66" s="669"/>
      <c r="H66" s="669"/>
      <c r="I66" s="669"/>
      <c r="J66" s="669"/>
      <c r="K66" s="669"/>
      <c r="L66" s="669"/>
      <c r="M66" s="669"/>
      <c r="N66" s="669"/>
      <c r="O66" s="670"/>
      <c r="P66" s="110"/>
      <c r="Q66" s="110"/>
      <c r="R66" s="110"/>
    </row>
    <row r="67" spans="1:18" s="112" customFormat="1" ht="22.5" customHeight="1" x14ac:dyDescent="0.2">
      <c r="A67" s="109"/>
      <c r="B67" s="110"/>
      <c r="C67" s="145"/>
      <c r="D67" s="145"/>
      <c r="E67" s="110"/>
      <c r="F67" s="149" t="s">
        <v>287</v>
      </c>
      <c r="G67" s="671" t="s">
        <v>249</v>
      </c>
      <c r="H67" s="671"/>
      <c r="I67" s="671"/>
      <c r="J67" s="671"/>
      <c r="K67" s="671"/>
      <c r="L67" s="671"/>
      <c r="M67" s="671"/>
      <c r="N67" s="671"/>
      <c r="O67" s="672"/>
      <c r="P67" s="110"/>
      <c r="Q67" s="110"/>
      <c r="R67" s="110"/>
    </row>
    <row r="68" spans="1:18" s="110" customFormat="1" ht="22.5" customHeight="1" x14ac:dyDescent="0.2">
      <c r="A68" s="109"/>
      <c r="C68" s="145"/>
      <c r="D68" s="145"/>
      <c r="F68" s="147" t="s">
        <v>288</v>
      </c>
      <c r="G68" s="673" t="s">
        <v>289</v>
      </c>
      <c r="H68" s="673"/>
      <c r="I68" s="673"/>
      <c r="J68" s="673"/>
      <c r="K68" s="673"/>
      <c r="L68" s="673"/>
      <c r="M68" s="673"/>
      <c r="N68" s="673"/>
      <c r="O68" s="674"/>
    </row>
    <row r="69" spans="1:18" s="112" customFormat="1" ht="21" customHeight="1" x14ac:dyDescent="0.2">
      <c r="A69" s="109"/>
      <c r="B69" s="110"/>
      <c r="C69" s="145"/>
      <c r="D69" s="145"/>
      <c r="E69" s="110"/>
      <c r="F69" s="147" t="s">
        <v>290</v>
      </c>
      <c r="G69" s="673" t="s">
        <v>291</v>
      </c>
      <c r="H69" s="673"/>
      <c r="I69" s="673"/>
      <c r="J69" s="673"/>
      <c r="K69" s="673"/>
      <c r="L69" s="673"/>
      <c r="M69" s="673"/>
      <c r="N69" s="673"/>
      <c r="O69" s="674"/>
      <c r="P69" s="110"/>
      <c r="Q69" s="110"/>
      <c r="R69" s="110"/>
    </row>
    <row r="70" spans="1:18" s="112" customFormat="1" ht="35.25" customHeight="1" x14ac:dyDescent="0.2">
      <c r="A70" s="109"/>
      <c r="B70" s="110"/>
      <c r="C70" s="145"/>
      <c r="D70" s="145"/>
      <c r="E70" s="110"/>
      <c r="F70" s="147" t="s">
        <v>292</v>
      </c>
      <c r="G70" s="673" t="s">
        <v>293</v>
      </c>
      <c r="H70" s="673"/>
      <c r="I70" s="673"/>
      <c r="J70" s="673"/>
      <c r="K70" s="673"/>
      <c r="L70" s="673"/>
      <c r="M70" s="673"/>
      <c r="N70" s="673"/>
      <c r="O70" s="674"/>
      <c r="P70" s="110"/>
      <c r="Q70" s="110"/>
      <c r="R70" s="110"/>
    </row>
    <row r="71" spans="1:18" s="112" customFormat="1" ht="21.75" customHeight="1" x14ac:dyDescent="0.2">
      <c r="A71" s="109"/>
      <c r="B71" s="110"/>
      <c r="C71" s="145"/>
      <c r="D71" s="145"/>
      <c r="E71" s="110"/>
      <c r="F71" s="147" t="s">
        <v>294</v>
      </c>
      <c r="G71" s="673" t="s">
        <v>295</v>
      </c>
      <c r="H71" s="673"/>
      <c r="I71" s="673"/>
      <c r="J71" s="673"/>
      <c r="K71" s="673"/>
      <c r="L71" s="673"/>
      <c r="M71" s="673"/>
      <c r="N71" s="673"/>
      <c r="O71" s="674"/>
      <c r="P71" s="110"/>
      <c r="Q71" s="110"/>
      <c r="R71" s="110"/>
    </row>
    <row r="72" spans="1:18" s="112" customFormat="1" ht="72.75" customHeight="1" x14ac:dyDescent="0.2">
      <c r="A72" s="109"/>
      <c r="B72" s="110"/>
      <c r="C72" s="145"/>
      <c r="D72" s="145"/>
      <c r="E72" s="110"/>
      <c r="F72" s="147" t="s">
        <v>17</v>
      </c>
      <c r="G72" s="673" t="s">
        <v>296</v>
      </c>
      <c r="H72" s="673"/>
      <c r="I72" s="673"/>
      <c r="J72" s="673"/>
      <c r="K72" s="673"/>
      <c r="L72" s="673"/>
      <c r="M72" s="673"/>
      <c r="N72" s="673"/>
      <c r="O72" s="674"/>
      <c r="P72" s="110"/>
      <c r="Q72" s="110"/>
      <c r="R72" s="110"/>
    </row>
    <row r="73" spans="1:18" ht="25.5" customHeight="1" x14ac:dyDescent="0.2">
      <c r="A73" s="109"/>
      <c r="B73" s="108"/>
      <c r="C73" s="145"/>
      <c r="D73" s="145"/>
      <c r="E73" s="108"/>
      <c r="F73" s="147" t="s">
        <v>188</v>
      </c>
      <c r="G73" s="673" t="s">
        <v>297</v>
      </c>
      <c r="H73" s="673"/>
      <c r="I73" s="673"/>
      <c r="J73" s="673"/>
      <c r="K73" s="673"/>
      <c r="L73" s="673"/>
      <c r="M73" s="673"/>
      <c r="N73" s="673"/>
      <c r="O73" s="674"/>
      <c r="P73" s="108"/>
      <c r="Q73" s="108"/>
      <c r="R73" s="108"/>
    </row>
    <row r="74" spans="1:18" ht="24" customHeight="1" thickBot="1" x14ac:dyDescent="0.25">
      <c r="A74" s="109"/>
      <c r="B74" s="108"/>
      <c r="C74" s="145"/>
      <c r="D74" s="145"/>
      <c r="E74" s="108"/>
      <c r="F74" s="148" t="s">
        <v>189</v>
      </c>
      <c r="G74" s="640" t="s">
        <v>308</v>
      </c>
      <c r="H74" s="640"/>
      <c r="I74" s="640"/>
      <c r="J74" s="640"/>
      <c r="K74" s="640"/>
      <c r="L74" s="640"/>
      <c r="M74" s="640"/>
      <c r="N74" s="640"/>
      <c r="O74" s="641"/>
      <c r="P74" s="108"/>
      <c r="Q74" s="108"/>
      <c r="R74" s="108"/>
    </row>
    <row r="75" spans="1:18" s="110" customFormat="1" ht="10.5" customHeight="1" x14ac:dyDescent="0.2">
      <c r="A75" s="107"/>
      <c r="B75" s="107"/>
      <c r="C75" s="107"/>
      <c r="D75" s="107"/>
      <c r="E75" s="108"/>
      <c r="F75" s="146"/>
      <c r="G75" s="146"/>
      <c r="H75" s="146"/>
      <c r="I75" s="146"/>
      <c r="J75" s="146"/>
      <c r="K75" s="146"/>
      <c r="L75" s="146"/>
      <c r="M75" s="146"/>
      <c r="N75" s="146"/>
      <c r="O75" s="146"/>
    </row>
    <row r="76" spans="1:18" ht="13.5" customHeight="1" x14ac:dyDescent="0.2">
      <c r="A76" s="85"/>
      <c r="B76" s="85"/>
      <c r="C76" s="85"/>
      <c r="D76" s="85"/>
      <c r="E76" s="110"/>
      <c r="F76" s="117"/>
      <c r="G76" s="118"/>
      <c r="H76" s="118"/>
      <c r="I76" s="118"/>
      <c r="J76" s="118"/>
      <c r="K76" s="118"/>
      <c r="L76" s="118"/>
      <c r="M76" s="118"/>
      <c r="N76" s="118"/>
      <c r="O76" s="118"/>
      <c r="P76" s="108"/>
      <c r="Q76" s="108"/>
      <c r="R76" s="108"/>
    </row>
    <row r="77" spans="1:18" ht="26.25" customHeight="1" x14ac:dyDescent="0.2">
      <c r="A77" s="642" t="s">
        <v>247</v>
      </c>
      <c r="B77" s="642"/>
      <c r="C77" s="642"/>
      <c r="D77" s="642"/>
      <c r="E77" s="642"/>
      <c r="F77" s="642"/>
      <c r="G77" s="642"/>
      <c r="H77" s="642"/>
      <c r="I77" s="642"/>
      <c r="J77" s="642"/>
      <c r="K77" s="642"/>
      <c r="L77" s="642"/>
      <c r="M77" s="642"/>
      <c r="N77" s="642"/>
      <c r="O77" s="642"/>
      <c r="P77" s="108"/>
      <c r="Q77" s="108"/>
      <c r="R77" s="108"/>
    </row>
    <row r="78" spans="1:18" ht="13.5" customHeight="1" x14ac:dyDescent="0.2">
      <c r="A78" s="135"/>
      <c r="B78" s="135"/>
      <c r="C78" s="135"/>
      <c r="D78" s="135"/>
      <c r="E78" s="135"/>
      <c r="F78" s="135"/>
      <c r="G78" s="135"/>
      <c r="H78" s="135"/>
      <c r="I78" s="135"/>
      <c r="J78" s="135"/>
      <c r="K78" s="135"/>
      <c r="L78" s="135"/>
      <c r="M78" s="135"/>
      <c r="N78" s="135"/>
      <c r="O78" s="135"/>
      <c r="P78" s="108"/>
      <c r="Q78" s="108"/>
      <c r="R78" s="108"/>
    </row>
    <row r="79" spans="1:18" ht="14.25" customHeight="1" x14ac:dyDescent="0.2">
      <c r="A79" s="493" t="s">
        <v>309</v>
      </c>
      <c r="B79" s="493"/>
      <c r="C79" s="493"/>
      <c r="D79" s="493"/>
      <c r="E79" s="493"/>
      <c r="F79" s="493"/>
      <c r="G79" s="493"/>
      <c r="H79" s="493"/>
      <c r="I79" s="493"/>
      <c r="J79" s="493"/>
      <c r="K79" s="493"/>
      <c r="L79" s="493"/>
      <c r="M79" s="493"/>
      <c r="N79" s="493"/>
      <c r="O79" s="493"/>
      <c r="P79" s="108"/>
      <c r="Q79" s="108"/>
      <c r="R79" s="108"/>
    </row>
    <row r="80" spans="1:18" ht="16.5" customHeight="1" x14ac:dyDescent="0.2">
      <c r="A80" s="493"/>
      <c r="B80" s="493"/>
      <c r="C80" s="493"/>
      <c r="D80" s="493"/>
      <c r="E80" s="493"/>
      <c r="F80" s="493"/>
      <c r="G80" s="493"/>
      <c r="H80" s="493"/>
      <c r="I80" s="493"/>
      <c r="J80" s="493"/>
      <c r="K80" s="493"/>
      <c r="L80" s="493"/>
      <c r="M80" s="493"/>
      <c r="N80" s="493"/>
      <c r="O80" s="493"/>
      <c r="P80" s="108"/>
      <c r="Q80" s="108"/>
      <c r="R80" s="108"/>
    </row>
    <row r="81" spans="1:18" ht="16.5" customHeight="1" thickBot="1" x14ac:dyDescent="0.25">
      <c r="A81" s="93"/>
      <c r="B81" s="93"/>
      <c r="C81" s="93"/>
      <c r="D81" s="93"/>
      <c r="E81" s="110"/>
      <c r="F81" s="115"/>
      <c r="G81" s="115"/>
      <c r="H81" s="115"/>
      <c r="I81" s="115"/>
      <c r="J81" s="115"/>
      <c r="K81" s="115"/>
      <c r="L81" s="115"/>
      <c r="M81" s="115"/>
      <c r="N81" s="115"/>
      <c r="O81" s="115"/>
      <c r="P81" s="108"/>
      <c r="Q81" s="108"/>
      <c r="R81" s="108"/>
    </row>
    <row r="82" spans="1:18" ht="16.5" customHeight="1" x14ac:dyDescent="0.2">
      <c r="A82" s="606" t="s">
        <v>0</v>
      </c>
      <c r="B82" s="607"/>
      <c r="C82" s="607"/>
      <c r="D82" s="608"/>
      <c r="E82" s="108"/>
      <c r="F82" s="600" t="s">
        <v>310</v>
      </c>
      <c r="G82" s="601"/>
      <c r="H82" s="601"/>
      <c r="I82" s="601"/>
      <c r="J82" s="601"/>
      <c r="K82" s="601"/>
      <c r="L82" s="601"/>
      <c r="M82" s="601"/>
      <c r="N82" s="601"/>
      <c r="O82" s="602"/>
      <c r="P82" s="108"/>
      <c r="Q82" s="108"/>
      <c r="R82" s="108"/>
    </row>
    <row r="83" spans="1:18" ht="26.25" customHeight="1" thickBot="1" x14ac:dyDescent="0.25">
      <c r="A83" s="612"/>
      <c r="B83" s="613"/>
      <c r="C83" s="613"/>
      <c r="D83" s="614"/>
      <c r="E83" s="108"/>
      <c r="F83" s="603"/>
      <c r="G83" s="604"/>
      <c r="H83" s="604"/>
      <c r="I83" s="604"/>
      <c r="J83" s="604"/>
      <c r="K83" s="604"/>
      <c r="L83" s="604"/>
      <c r="M83" s="604"/>
      <c r="N83" s="604"/>
      <c r="O83" s="605"/>
      <c r="P83" s="108"/>
      <c r="Q83" s="108"/>
      <c r="R83" s="108"/>
    </row>
    <row r="84" spans="1:18" ht="15" thickBot="1" x14ac:dyDescent="0.25">
      <c r="A84" s="85"/>
      <c r="B84" s="85"/>
      <c r="C84" s="85"/>
      <c r="D84" s="85"/>
      <c r="E84" s="110"/>
      <c r="F84" s="97"/>
      <c r="G84" s="100"/>
      <c r="H84" s="95"/>
      <c r="I84" s="95"/>
      <c r="J84" s="95"/>
      <c r="K84" s="95"/>
      <c r="L84" s="95"/>
      <c r="M84" s="95"/>
      <c r="N84" s="95"/>
      <c r="O84" s="95"/>
      <c r="P84" s="108"/>
      <c r="Q84" s="108"/>
      <c r="R84" s="108"/>
    </row>
    <row r="85" spans="1:18" ht="14.25" customHeight="1" x14ac:dyDescent="0.2">
      <c r="A85" s="606" t="s">
        <v>267</v>
      </c>
      <c r="B85" s="607"/>
      <c r="C85" s="607"/>
      <c r="D85" s="608"/>
      <c r="E85" s="108"/>
      <c r="F85" s="529" t="s">
        <v>311</v>
      </c>
      <c r="G85" s="530"/>
      <c r="H85" s="530"/>
      <c r="I85" s="530"/>
      <c r="J85" s="530"/>
      <c r="K85" s="530"/>
      <c r="L85" s="530"/>
      <c r="M85" s="530"/>
      <c r="N85" s="530"/>
      <c r="O85" s="531"/>
      <c r="P85" s="108"/>
      <c r="Q85" s="108"/>
      <c r="R85" s="108"/>
    </row>
    <row r="86" spans="1:18" ht="14.25" customHeight="1" x14ac:dyDescent="0.2">
      <c r="A86" s="609"/>
      <c r="B86" s="610"/>
      <c r="C86" s="610"/>
      <c r="D86" s="611"/>
      <c r="E86" s="108"/>
      <c r="F86" s="532"/>
      <c r="G86" s="493"/>
      <c r="H86" s="493"/>
      <c r="I86" s="493"/>
      <c r="J86" s="493"/>
      <c r="K86" s="493"/>
      <c r="L86" s="493"/>
      <c r="M86" s="493"/>
      <c r="N86" s="493"/>
      <c r="O86" s="533"/>
      <c r="P86" s="108"/>
      <c r="Q86" s="108"/>
      <c r="R86" s="108"/>
    </row>
    <row r="87" spans="1:18" ht="30.75" customHeight="1" thickBot="1" x14ac:dyDescent="0.25">
      <c r="A87" s="609"/>
      <c r="B87" s="610"/>
      <c r="C87" s="610"/>
      <c r="D87" s="611"/>
      <c r="E87" s="108"/>
      <c r="F87" s="532"/>
      <c r="G87" s="493"/>
      <c r="H87" s="493"/>
      <c r="I87" s="493"/>
      <c r="J87" s="493"/>
      <c r="K87" s="493"/>
      <c r="L87" s="493"/>
      <c r="M87" s="493"/>
      <c r="N87" s="493"/>
      <c r="O87" s="533"/>
      <c r="P87" s="108"/>
      <c r="Q87" s="108"/>
      <c r="R87" s="108"/>
    </row>
    <row r="88" spans="1:18" ht="14.25" customHeight="1" thickBot="1" x14ac:dyDescent="0.25">
      <c r="A88" s="609"/>
      <c r="B88" s="610"/>
      <c r="C88" s="610"/>
      <c r="D88" s="611"/>
      <c r="E88" s="108"/>
      <c r="F88" s="123"/>
      <c r="G88" s="118"/>
      <c r="H88" s="615" t="s">
        <v>282</v>
      </c>
      <c r="I88" s="616"/>
      <c r="J88" s="616"/>
      <c r="K88" s="616"/>
      <c r="L88" s="616"/>
      <c r="M88" s="616"/>
      <c r="N88" s="616"/>
      <c r="O88" s="617"/>
      <c r="P88" s="108"/>
      <c r="Q88" s="108"/>
      <c r="R88" s="108"/>
    </row>
    <row r="89" spans="1:18" ht="14.25" customHeight="1" x14ac:dyDescent="0.2">
      <c r="A89" s="609"/>
      <c r="B89" s="610"/>
      <c r="C89" s="610"/>
      <c r="D89" s="611"/>
      <c r="E89" s="108"/>
      <c r="F89" s="141" t="s">
        <v>248</v>
      </c>
      <c r="G89" s="142" t="s">
        <v>21</v>
      </c>
      <c r="H89" s="540" t="s">
        <v>249</v>
      </c>
      <c r="I89" s="541"/>
      <c r="J89" s="541"/>
      <c r="K89" s="541"/>
      <c r="L89" s="541"/>
      <c r="M89" s="541" t="s">
        <v>250</v>
      </c>
      <c r="N89" s="541"/>
      <c r="O89" s="542"/>
      <c r="P89" s="108"/>
      <c r="Q89" s="108"/>
      <c r="R89" s="108"/>
    </row>
    <row r="90" spans="1:18" ht="14.25" customHeight="1" x14ac:dyDescent="0.2">
      <c r="A90" s="609"/>
      <c r="B90" s="610"/>
      <c r="C90" s="610"/>
      <c r="D90" s="611"/>
      <c r="E90" s="108"/>
      <c r="F90" s="143">
        <v>5</v>
      </c>
      <c r="G90" s="101" t="s">
        <v>22</v>
      </c>
      <c r="H90" s="496" t="s">
        <v>251</v>
      </c>
      <c r="I90" s="497"/>
      <c r="J90" s="497"/>
      <c r="K90" s="497"/>
      <c r="L90" s="497"/>
      <c r="M90" s="497" t="s">
        <v>252</v>
      </c>
      <c r="N90" s="497"/>
      <c r="O90" s="498"/>
      <c r="P90" s="108"/>
      <c r="Q90" s="108"/>
      <c r="R90" s="108"/>
    </row>
    <row r="91" spans="1:18" ht="14.25" customHeight="1" x14ac:dyDescent="0.2">
      <c r="A91" s="609"/>
      <c r="B91" s="610"/>
      <c r="C91" s="610"/>
      <c r="D91" s="611"/>
      <c r="E91" s="108"/>
      <c r="F91" s="143">
        <v>4</v>
      </c>
      <c r="G91" s="101" t="s">
        <v>192</v>
      </c>
      <c r="H91" s="496" t="s">
        <v>253</v>
      </c>
      <c r="I91" s="497"/>
      <c r="J91" s="497"/>
      <c r="K91" s="497"/>
      <c r="L91" s="497"/>
      <c r="M91" s="497" t="s">
        <v>254</v>
      </c>
      <c r="N91" s="497"/>
      <c r="O91" s="498"/>
      <c r="P91" s="108"/>
      <c r="Q91" s="108"/>
      <c r="R91" s="108"/>
    </row>
    <row r="92" spans="1:18" ht="14.25" customHeight="1" x14ac:dyDescent="0.2">
      <c r="A92" s="609"/>
      <c r="B92" s="610"/>
      <c r="C92" s="610"/>
      <c r="D92" s="611"/>
      <c r="E92" s="108"/>
      <c r="F92" s="143">
        <v>3</v>
      </c>
      <c r="G92" s="101" t="s">
        <v>129</v>
      </c>
      <c r="H92" s="496" t="s">
        <v>255</v>
      </c>
      <c r="I92" s="497"/>
      <c r="J92" s="497"/>
      <c r="K92" s="497"/>
      <c r="L92" s="497"/>
      <c r="M92" s="497" t="s">
        <v>256</v>
      </c>
      <c r="N92" s="497"/>
      <c r="O92" s="498"/>
      <c r="P92" s="108"/>
      <c r="Q92" s="108"/>
      <c r="R92" s="108"/>
    </row>
    <row r="93" spans="1:18" ht="14.25" customHeight="1" x14ac:dyDescent="0.2">
      <c r="A93" s="609"/>
      <c r="B93" s="610"/>
      <c r="C93" s="610"/>
      <c r="D93" s="611"/>
      <c r="E93" s="108"/>
      <c r="F93" s="143">
        <v>2</v>
      </c>
      <c r="G93" s="101" t="s">
        <v>128</v>
      </c>
      <c r="H93" s="496" t="s">
        <v>257</v>
      </c>
      <c r="I93" s="497"/>
      <c r="J93" s="497"/>
      <c r="K93" s="497"/>
      <c r="L93" s="497"/>
      <c r="M93" s="497" t="s">
        <v>258</v>
      </c>
      <c r="N93" s="497"/>
      <c r="O93" s="498"/>
      <c r="P93" s="108"/>
      <c r="Q93" s="108"/>
      <c r="R93" s="108"/>
    </row>
    <row r="94" spans="1:18" ht="14.25" customHeight="1" thickBot="1" x14ac:dyDescent="0.25">
      <c r="A94" s="612"/>
      <c r="B94" s="613"/>
      <c r="C94" s="613"/>
      <c r="D94" s="614"/>
      <c r="E94" s="108"/>
      <c r="F94" s="144">
        <v>1</v>
      </c>
      <c r="G94" s="102" t="s">
        <v>259</v>
      </c>
      <c r="H94" s="537" t="s">
        <v>260</v>
      </c>
      <c r="I94" s="538"/>
      <c r="J94" s="538"/>
      <c r="K94" s="538"/>
      <c r="L94" s="538"/>
      <c r="M94" s="538" t="s">
        <v>261</v>
      </c>
      <c r="N94" s="538"/>
      <c r="O94" s="539"/>
      <c r="P94" s="108"/>
      <c r="Q94" s="108"/>
      <c r="R94" s="108"/>
    </row>
    <row r="95" spans="1:18" ht="16.5" customHeight="1" x14ac:dyDescent="0.2">
      <c r="A95" s="606" t="s">
        <v>268</v>
      </c>
      <c r="B95" s="607"/>
      <c r="C95" s="607"/>
      <c r="D95" s="608"/>
      <c r="E95" s="108"/>
      <c r="F95" s="529" t="s">
        <v>312</v>
      </c>
      <c r="G95" s="530"/>
      <c r="H95" s="530"/>
      <c r="I95" s="530"/>
      <c r="J95" s="530"/>
      <c r="K95" s="530"/>
      <c r="L95" s="530"/>
      <c r="M95" s="530"/>
      <c r="N95" s="530"/>
      <c r="O95" s="531"/>
      <c r="P95" s="108"/>
      <c r="Q95" s="108"/>
      <c r="R95" s="108"/>
    </row>
    <row r="96" spans="1:18" ht="16.5" customHeight="1" x14ac:dyDescent="0.2">
      <c r="A96" s="609"/>
      <c r="B96" s="610"/>
      <c r="C96" s="610"/>
      <c r="D96" s="611"/>
      <c r="E96" s="108"/>
      <c r="F96" s="532"/>
      <c r="G96" s="493"/>
      <c r="H96" s="493"/>
      <c r="I96" s="493"/>
      <c r="J96" s="493"/>
      <c r="K96" s="493"/>
      <c r="L96" s="493"/>
      <c r="M96" s="493"/>
      <c r="N96" s="493"/>
      <c r="O96" s="533"/>
      <c r="P96" s="108"/>
      <c r="Q96" s="108"/>
      <c r="R96" s="108"/>
    </row>
    <row r="97" spans="1:18" ht="16.5" customHeight="1" x14ac:dyDescent="0.2">
      <c r="A97" s="609"/>
      <c r="B97" s="610"/>
      <c r="C97" s="610"/>
      <c r="D97" s="611"/>
      <c r="E97" s="108"/>
      <c r="F97" s="532"/>
      <c r="G97" s="493"/>
      <c r="H97" s="493"/>
      <c r="I97" s="493"/>
      <c r="J97" s="493"/>
      <c r="K97" s="493"/>
      <c r="L97" s="493"/>
      <c r="M97" s="493"/>
      <c r="N97" s="493"/>
      <c r="O97" s="533"/>
      <c r="P97" s="108"/>
      <c r="Q97" s="108"/>
      <c r="R97" s="108"/>
    </row>
    <row r="98" spans="1:18" ht="16.5" customHeight="1" x14ac:dyDescent="0.2">
      <c r="A98" s="609"/>
      <c r="B98" s="610"/>
      <c r="C98" s="610"/>
      <c r="D98" s="611"/>
      <c r="E98" s="108"/>
      <c r="F98" s="532"/>
      <c r="G98" s="493"/>
      <c r="H98" s="493"/>
      <c r="I98" s="493"/>
      <c r="J98" s="493"/>
      <c r="K98" s="493"/>
      <c r="L98" s="493"/>
      <c r="M98" s="493"/>
      <c r="N98" s="493"/>
      <c r="O98" s="533"/>
      <c r="P98" s="108"/>
      <c r="Q98" s="108"/>
      <c r="R98" s="108"/>
    </row>
    <row r="99" spans="1:18" ht="16.5" customHeight="1" x14ac:dyDescent="0.2">
      <c r="A99" s="609"/>
      <c r="B99" s="610"/>
      <c r="C99" s="610"/>
      <c r="D99" s="611"/>
      <c r="E99" s="108"/>
      <c r="F99" s="532"/>
      <c r="G99" s="493"/>
      <c r="H99" s="493"/>
      <c r="I99" s="493"/>
      <c r="J99" s="493"/>
      <c r="K99" s="493"/>
      <c r="L99" s="493"/>
      <c r="M99" s="493"/>
      <c r="N99" s="493"/>
      <c r="O99" s="533"/>
      <c r="P99" s="108"/>
      <c r="Q99" s="108"/>
      <c r="R99" s="108"/>
    </row>
    <row r="100" spans="1:18" s="110" customFormat="1" ht="13.5" x14ac:dyDescent="0.2">
      <c r="A100" s="609"/>
      <c r="B100" s="610"/>
      <c r="C100" s="610"/>
      <c r="D100" s="611"/>
      <c r="E100" s="108"/>
      <c r="F100" s="532"/>
      <c r="G100" s="493"/>
      <c r="H100" s="493"/>
      <c r="I100" s="493"/>
      <c r="J100" s="493"/>
      <c r="K100" s="493"/>
      <c r="L100" s="493"/>
      <c r="M100" s="493"/>
      <c r="N100" s="493"/>
      <c r="O100" s="533"/>
    </row>
    <row r="101" spans="1:18" ht="14.25" customHeight="1" x14ac:dyDescent="0.2">
      <c r="A101" s="609"/>
      <c r="B101" s="610"/>
      <c r="C101" s="610"/>
      <c r="D101" s="611"/>
      <c r="E101" s="108"/>
      <c r="F101" s="532"/>
      <c r="G101" s="493"/>
      <c r="H101" s="493"/>
      <c r="I101" s="493"/>
      <c r="J101" s="493"/>
      <c r="K101" s="493"/>
      <c r="L101" s="493"/>
      <c r="M101" s="493"/>
      <c r="N101" s="493"/>
      <c r="O101" s="533"/>
      <c r="P101" s="108"/>
      <c r="Q101" s="108"/>
      <c r="R101" s="108"/>
    </row>
    <row r="102" spans="1:18" ht="14.25" customHeight="1" x14ac:dyDescent="0.2">
      <c r="A102" s="609"/>
      <c r="B102" s="610"/>
      <c r="C102" s="610"/>
      <c r="D102" s="611"/>
      <c r="E102" s="108"/>
      <c r="F102" s="532"/>
      <c r="G102" s="493"/>
      <c r="H102" s="493"/>
      <c r="I102" s="493"/>
      <c r="J102" s="493"/>
      <c r="K102" s="493"/>
      <c r="L102" s="493"/>
      <c r="M102" s="493"/>
      <c r="N102" s="493"/>
      <c r="O102" s="533"/>
      <c r="P102" s="108"/>
      <c r="Q102" s="108"/>
      <c r="R102" s="108"/>
    </row>
    <row r="103" spans="1:18" thickBot="1" x14ac:dyDescent="0.25">
      <c r="A103" s="609"/>
      <c r="B103" s="610"/>
      <c r="C103" s="610"/>
      <c r="D103" s="611"/>
      <c r="E103" s="108"/>
      <c r="F103" s="532"/>
      <c r="G103" s="493"/>
      <c r="H103" s="493"/>
      <c r="I103" s="493"/>
      <c r="J103" s="493"/>
      <c r="K103" s="493"/>
      <c r="L103" s="493"/>
      <c r="M103" s="493"/>
      <c r="N103" s="493"/>
      <c r="O103" s="533"/>
      <c r="P103" s="108"/>
      <c r="Q103" s="108"/>
      <c r="R103" s="108"/>
    </row>
    <row r="104" spans="1:18" ht="15.75" customHeight="1" thickBot="1" x14ac:dyDescent="0.25">
      <c r="A104" s="609"/>
      <c r="B104" s="610"/>
      <c r="C104" s="610"/>
      <c r="D104" s="611"/>
      <c r="E104" s="108"/>
      <c r="F104" s="96"/>
      <c r="G104" s="100"/>
      <c r="H104" s="95"/>
      <c r="I104" s="543" t="s">
        <v>283</v>
      </c>
      <c r="J104" s="544"/>
      <c r="K104" s="544"/>
      <c r="L104" s="544"/>
      <c r="M104" s="544"/>
      <c r="N104" s="545"/>
      <c r="O104" s="99"/>
      <c r="P104" s="108"/>
      <c r="Q104" s="108"/>
      <c r="R104" s="108"/>
    </row>
    <row r="105" spans="1:18" ht="17.25" customHeight="1" x14ac:dyDescent="0.2">
      <c r="A105" s="609"/>
      <c r="B105" s="610"/>
      <c r="C105" s="610"/>
      <c r="D105" s="611"/>
      <c r="E105" s="108"/>
      <c r="F105" s="123"/>
      <c r="G105" s="141" t="s">
        <v>248</v>
      </c>
      <c r="H105" s="142" t="s">
        <v>21</v>
      </c>
      <c r="I105" s="540" t="s">
        <v>249</v>
      </c>
      <c r="J105" s="541"/>
      <c r="K105" s="541"/>
      <c r="L105" s="541"/>
      <c r="M105" s="541"/>
      <c r="N105" s="542"/>
      <c r="O105" s="99"/>
      <c r="P105" s="108"/>
      <c r="Q105" s="108"/>
      <c r="R105" s="108"/>
    </row>
    <row r="106" spans="1:18" ht="14.25" customHeight="1" x14ac:dyDescent="0.2">
      <c r="A106" s="609"/>
      <c r="B106" s="610"/>
      <c r="C106" s="610"/>
      <c r="D106" s="611"/>
      <c r="E106" s="108"/>
      <c r="F106" s="123"/>
      <c r="G106" s="143">
        <v>5</v>
      </c>
      <c r="H106" s="101" t="s">
        <v>22</v>
      </c>
      <c r="I106" s="496" t="s">
        <v>262</v>
      </c>
      <c r="J106" s="497"/>
      <c r="K106" s="497"/>
      <c r="L106" s="497"/>
      <c r="M106" s="497"/>
      <c r="N106" s="498"/>
      <c r="O106" s="99"/>
      <c r="P106" s="108"/>
      <c r="Q106" s="108"/>
      <c r="R106" s="108"/>
    </row>
    <row r="107" spans="1:18" ht="14.25" customHeight="1" x14ac:dyDescent="0.2">
      <c r="A107" s="609"/>
      <c r="B107" s="610"/>
      <c r="C107" s="610"/>
      <c r="D107" s="611"/>
      <c r="E107" s="108"/>
      <c r="F107" s="123"/>
      <c r="G107" s="143">
        <v>4</v>
      </c>
      <c r="H107" s="101" t="s">
        <v>192</v>
      </c>
      <c r="I107" s="496" t="s">
        <v>263</v>
      </c>
      <c r="J107" s="497"/>
      <c r="K107" s="497"/>
      <c r="L107" s="497"/>
      <c r="M107" s="497"/>
      <c r="N107" s="498"/>
      <c r="O107" s="99"/>
      <c r="P107" s="108"/>
      <c r="Q107" s="108"/>
      <c r="R107" s="108"/>
    </row>
    <row r="108" spans="1:18" ht="14.25" customHeight="1" x14ac:dyDescent="0.2">
      <c r="A108" s="609"/>
      <c r="B108" s="610"/>
      <c r="C108" s="610"/>
      <c r="D108" s="611"/>
      <c r="E108" s="108"/>
      <c r="F108" s="123"/>
      <c r="G108" s="143">
        <v>3</v>
      </c>
      <c r="H108" s="101" t="s">
        <v>129</v>
      </c>
      <c r="I108" s="496" t="s">
        <v>264</v>
      </c>
      <c r="J108" s="497"/>
      <c r="K108" s="497"/>
      <c r="L108" s="497"/>
      <c r="M108" s="497"/>
      <c r="N108" s="498"/>
      <c r="O108" s="99"/>
      <c r="P108" s="108"/>
      <c r="Q108" s="108"/>
      <c r="R108" s="108"/>
    </row>
    <row r="109" spans="1:18" ht="14.25" customHeight="1" x14ac:dyDescent="0.2">
      <c r="A109" s="609"/>
      <c r="B109" s="610"/>
      <c r="C109" s="610"/>
      <c r="D109" s="611"/>
      <c r="E109" s="108"/>
      <c r="F109" s="123"/>
      <c r="G109" s="143">
        <v>2</v>
      </c>
      <c r="H109" s="101" t="s">
        <v>128</v>
      </c>
      <c r="I109" s="496" t="s">
        <v>265</v>
      </c>
      <c r="J109" s="497"/>
      <c r="K109" s="497"/>
      <c r="L109" s="497"/>
      <c r="M109" s="497"/>
      <c r="N109" s="498"/>
      <c r="O109" s="99"/>
      <c r="P109" s="108"/>
      <c r="Q109" s="108"/>
      <c r="R109" s="108"/>
    </row>
    <row r="110" spans="1:18" s="110" customFormat="1" ht="14.25" customHeight="1" thickBot="1" x14ac:dyDescent="0.25">
      <c r="A110" s="612"/>
      <c r="B110" s="613"/>
      <c r="C110" s="613"/>
      <c r="D110" s="614"/>
      <c r="E110" s="108"/>
      <c r="F110" s="124"/>
      <c r="G110" s="144">
        <v>1</v>
      </c>
      <c r="H110" s="102" t="s">
        <v>259</v>
      </c>
      <c r="I110" s="537" t="s">
        <v>266</v>
      </c>
      <c r="J110" s="538"/>
      <c r="K110" s="538"/>
      <c r="L110" s="538"/>
      <c r="M110" s="538"/>
      <c r="N110" s="539"/>
      <c r="O110" s="106"/>
    </row>
    <row r="111" spans="1:18" ht="13.5" customHeight="1" thickBot="1" x14ac:dyDescent="0.25">
      <c r="A111" s="94"/>
      <c r="B111" s="94"/>
      <c r="C111" s="94"/>
      <c r="D111" s="94"/>
      <c r="E111" s="110"/>
      <c r="F111" s="97"/>
      <c r="G111" s="100"/>
      <c r="H111" s="95"/>
      <c r="I111" s="95"/>
      <c r="J111" s="95"/>
      <c r="K111" s="95"/>
      <c r="L111" s="95"/>
      <c r="M111" s="95"/>
      <c r="N111" s="95"/>
      <c r="O111" s="95"/>
      <c r="P111" s="108"/>
      <c r="Q111" s="108"/>
      <c r="R111" s="108"/>
    </row>
    <row r="112" spans="1:18" ht="13.5" x14ac:dyDescent="0.2">
      <c r="A112" s="606" t="s">
        <v>1</v>
      </c>
      <c r="B112" s="607"/>
      <c r="C112" s="607"/>
      <c r="D112" s="608"/>
      <c r="E112" s="108"/>
      <c r="F112" s="546" t="s">
        <v>299</v>
      </c>
      <c r="G112" s="547"/>
      <c r="H112" s="547"/>
      <c r="I112" s="547"/>
      <c r="J112" s="547"/>
      <c r="K112" s="547"/>
      <c r="L112" s="547"/>
      <c r="M112" s="547"/>
      <c r="N112" s="547"/>
      <c r="O112" s="548"/>
      <c r="P112" s="108"/>
      <c r="Q112" s="108"/>
      <c r="R112" s="108"/>
    </row>
    <row r="113" spans="1:18" ht="22.5" customHeight="1" thickBot="1" x14ac:dyDescent="0.25">
      <c r="A113" s="609"/>
      <c r="B113" s="610"/>
      <c r="C113" s="610"/>
      <c r="D113" s="611"/>
      <c r="E113" s="108"/>
      <c r="F113" s="549"/>
      <c r="G113" s="550"/>
      <c r="H113" s="550"/>
      <c r="I113" s="550"/>
      <c r="J113" s="550"/>
      <c r="K113" s="550"/>
      <c r="L113" s="550"/>
      <c r="M113" s="550"/>
      <c r="N113" s="550"/>
      <c r="O113" s="551"/>
      <c r="P113" s="108"/>
      <c r="Q113" s="108"/>
      <c r="R113" s="108"/>
    </row>
    <row r="114" spans="1:18" ht="23.25" customHeight="1" x14ac:dyDescent="0.2">
      <c r="A114" s="609"/>
      <c r="B114" s="610"/>
      <c r="C114" s="610"/>
      <c r="D114" s="611"/>
      <c r="E114" s="108"/>
      <c r="F114" s="594" t="s">
        <v>269</v>
      </c>
      <c r="G114" s="596" t="s">
        <v>21</v>
      </c>
      <c r="H114" s="552" t="s">
        <v>1</v>
      </c>
      <c r="I114" s="553"/>
      <c r="J114" s="553"/>
      <c r="K114" s="553"/>
      <c r="L114" s="553"/>
      <c r="M114" s="553"/>
      <c r="N114" s="553"/>
      <c r="O114" s="554"/>
      <c r="P114" s="108"/>
      <c r="Q114" s="108"/>
      <c r="R114" s="108"/>
    </row>
    <row r="115" spans="1:18" s="110" customFormat="1" ht="28.5" customHeight="1" thickBot="1" x14ac:dyDescent="0.25">
      <c r="A115" s="609"/>
      <c r="B115" s="610"/>
      <c r="C115" s="610"/>
      <c r="D115" s="611"/>
      <c r="E115" s="108"/>
      <c r="F115" s="595"/>
      <c r="G115" s="591"/>
      <c r="H115" s="591" t="s">
        <v>270</v>
      </c>
      <c r="I115" s="591"/>
      <c r="J115" s="591"/>
      <c r="K115" s="591" t="s">
        <v>271</v>
      </c>
      <c r="L115" s="591"/>
      <c r="M115" s="591"/>
      <c r="N115" s="591"/>
      <c r="O115" s="592"/>
    </row>
    <row r="116" spans="1:18" s="110" customFormat="1" ht="60.75" customHeight="1" x14ac:dyDescent="0.2">
      <c r="A116" s="609"/>
      <c r="B116" s="610"/>
      <c r="C116" s="610"/>
      <c r="D116" s="611"/>
      <c r="E116" s="108"/>
      <c r="F116" s="125">
        <v>1</v>
      </c>
      <c r="G116" s="126" t="s">
        <v>23</v>
      </c>
      <c r="H116" s="590" t="s">
        <v>274</v>
      </c>
      <c r="I116" s="590"/>
      <c r="J116" s="590"/>
      <c r="K116" s="590" t="s">
        <v>272</v>
      </c>
      <c r="L116" s="590"/>
      <c r="M116" s="590"/>
      <c r="N116" s="590"/>
      <c r="O116" s="593"/>
    </row>
    <row r="117" spans="1:18" s="110" customFormat="1" ht="59.25" customHeight="1" x14ac:dyDescent="0.2">
      <c r="A117" s="609"/>
      <c r="B117" s="610"/>
      <c r="C117" s="610"/>
      <c r="D117" s="611"/>
      <c r="E117" s="108"/>
      <c r="F117" s="127">
        <v>2</v>
      </c>
      <c r="G117" s="128" t="s">
        <v>24</v>
      </c>
      <c r="H117" s="517" t="s">
        <v>275</v>
      </c>
      <c r="I117" s="517"/>
      <c r="J117" s="517"/>
      <c r="K117" s="517" t="s">
        <v>273</v>
      </c>
      <c r="L117" s="517"/>
      <c r="M117" s="517"/>
      <c r="N117" s="517"/>
      <c r="O117" s="519"/>
    </row>
    <row r="118" spans="1:18" s="110" customFormat="1" ht="96.75" customHeight="1" x14ac:dyDescent="0.2">
      <c r="A118" s="609"/>
      <c r="B118" s="610"/>
      <c r="C118" s="610"/>
      <c r="D118" s="611"/>
      <c r="E118" s="108"/>
      <c r="F118" s="127">
        <v>3</v>
      </c>
      <c r="G118" s="128" t="s">
        <v>25</v>
      </c>
      <c r="H118" s="517" t="s">
        <v>276</v>
      </c>
      <c r="I118" s="517"/>
      <c r="J118" s="517"/>
      <c r="K118" s="517" t="s">
        <v>277</v>
      </c>
      <c r="L118" s="517"/>
      <c r="M118" s="517"/>
      <c r="N118" s="517"/>
      <c r="O118" s="519"/>
    </row>
    <row r="119" spans="1:18" s="110" customFormat="1" ht="80.25" customHeight="1" x14ac:dyDescent="0.2">
      <c r="A119" s="609"/>
      <c r="B119" s="610"/>
      <c r="C119" s="610"/>
      <c r="D119" s="611"/>
      <c r="E119" s="108"/>
      <c r="F119" s="127">
        <v>4</v>
      </c>
      <c r="G119" s="128" t="s">
        <v>26</v>
      </c>
      <c r="H119" s="517" t="s">
        <v>278</v>
      </c>
      <c r="I119" s="517"/>
      <c r="J119" s="517"/>
      <c r="K119" s="517" t="s">
        <v>279</v>
      </c>
      <c r="L119" s="517"/>
      <c r="M119" s="517"/>
      <c r="N119" s="517"/>
      <c r="O119" s="519"/>
    </row>
    <row r="120" spans="1:18" s="110" customFormat="1" ht="108" customHeight="1" thickBot="1" x14ac:dyDescent="0.25">
      <c r="A120" s="612"/>
      <c r="B120" s="613"/>
      <c r="C120" s="613"/>
      <c r="D120" s="614"/>
      <c r="E120" s="108"/>
      <c r="F120" s="129">
        <v>5</v>
      </c>
      <c r="G120" s="130" t="s">
        <v>27</v>
      </c>
      <c r="H120" s="495" t="s">
        <v>280</v>
      </c>
      <c r="I120" s="495"/>
      <c r="J120" s="495"/>
      <c r="K120" s="495" t="s">
        <v>281</v>
      </c>
      <c r="L120" s="495"/>
      <c r="M120" s="495"/>
      <c r="N120" s="495"/>
      <c r="O120" s="518"/>
    </row>
    <row r="121" spans="1:18" ht="14.25" customHeight="1" thickBot="1" x14ac:dyDescent="0.25">
      <c r="A121" s="94"/>
      <c r="B121" s="94"/>
      <c r="C121" s="94"/>
      <c r="D121" s="94"/>
      <c r="E121" s="110"/>
      <c r="F121" s="98"/>
      <c r="G121" s="98"/>
      <c r="H121" s="131"/>
      <c r="I121" s="131"/>
      <c r="J121" s="131"/>
      <c r="K121" s="131"/>
      <c r="L121" s="131"/>
      <c r="M121" s="131"/>
      <c r="N121" s="131"/>
      <c r="O121" s="131"/>
      <c r="P121" s="108"/>
      <c r="Q121" s="108"/>
      <c r="R121" s="108"/>
    </row>
    <row r="122" spans="1:18" ht="14.25" customHeight="1" x14ac:dyDescent="0.2">
      <c r="A122" s="520" t="s">
        <v>183</v>
      </c>
      <c r="B122" s="521"/>
      <c r="C122" s="521"/>
      <c r="D122" s="522"/>
      <c r="E122" s="108"/>
      <c r="F122" s="499" t="s">
        <v>300</v>
      </c>
      <c r="G122" s="500"/>
      <c r="H122" s="500"/>
      <c r="I122" s="500"/>
      <c r="J122" s="500"/>
      <c r="K122" s="500"/>
      <c r="L122" s="500"/>
      <c r="M122" s="500"/>
      <c r="N122" s="500"/>
      <c r="O122" s="501"/>
      <c r="P122" s="108"/>
      <c r="Q122" s="108"/>
      <c r="R122" s="108"/>
    </row>
    <row r="123" spans="1:18" ht="14.25" customHeight="1" x14ac:dyDescent="0.2">
      <c r="A123" s="523"/>
      <c r="B123" s="524"/>
      <c r="C123" s="524"/>
      <c r="D123" s="525"/>
      <c r="E123" s="108"/>
      <c r="F123" s="502"/>
      <c r="G123" s="503"/>
      <c r="H123" s="503"/>
      <c r="I123" s="503"/>
      <c r="J123" s="503"/>
      <c r="K123" s="503"/>
      <c r="L123" s="503"/>
      <c r="M123" s="503"/>
      <c r="N123" s="503"/>
      <c r="O123" s="504"/>
      <c r="P123" s="108"/>
      <c r="Q123" s="108"/>
      <c r="R123" s="108"/>
    </row>
    <row r="124" spans="1:18" ht="14.25" customHeight="1" x14ac:dyDescent="0.2">
      <c r="A124" s="526"/>
      <c r="B124" s="527"/>
      <c r="C124" s="527"/>
      <c r="D124" s="528"/>
      <c r="E124" s="108"/>
      <c r="F124" s="502"/>
      <c r="G124" s="503"/>
      <c r="H124" s="503"/>
      <c r="I124" s="503"/>
      <c r="J124" s="503"/>
      <c r="K124" s="503"/>
      <c r="L124" s="503"/>
      <c r="M124" s="503"/>
      <c r="N124" s="503"/>
      <c r="O124" s="504"/>
      <c r="P124" s="108"/>
      <c r="Q124" s="108"/>
      <c r="R124" s="108"/>
    </row>
    <row r="125" spans="1:18" ht="29.25" customHeight="1" thickBot="1" x14ac:dyDescent="0.25">
      <c r="A125" s="137" t="s">
        <v>6</v>
      </c>
      <c r="B125" s="138" t="s">
        <v>41</v>
      </c>
      <c r="C125" s="139" t="s">
        <v>8</v>
      </c>
      <c r="D125" s="140" t="s">
        <v>9</v>
      </c>
      <c r="E125" s="108"/>
      <c r="F125" s="505"/>
      <c r="G125" s="506"/>
      <c r="H125" s="506"/>
      <c r="I125" s="506"/>
      <c r="J125" s="506"/>
      <c r="K125" s="506"/>
      <c r="L125" s="506"/>
      <c r="M125" s="506"/>
      <c r="N125" s="506"/>
      <c r="O125" s="507"/>
      <c r="P125" s="108"/>
      <c r="Q125" s="108"/>
      <c r="R125" s="108"/>
    </row>
    <row r="126" spans="1:18" ht="14.25" customHeight="1" x14ac:dyDescent="0.2">
      <c r="A126" s="103"/>
      <c r="B126" s="103"/>
      <c r="C126" s="110"/>
      <c r="D126" s="103"/>
      <c r="E126" s="110"/>
      <c r="F126" s="98"/>
      <c r="G126" s="98"/>
      <c r="H126" s="98"/>
      <c r="I126" s="98"/>
      <c r="J126" s="98"/>
      <c r="K126" s="98"/>
      <c r="L126" s="98"/>
      <c r="M126" s="98"/>
      <c r="N126" s="98"/>
      <c r="O126" s="98"/>
      <c r="P126" s="108"/>
      <c r="Q126" s="108"/>
      <c r="R126" s="108"/>
    </row>
    <row r="127" spans="1:18" ht="26.25" customHeight="1" x14ac:dyDescent="0.2">
      <c r="A127" s="643" t="s">
        <v>133</v>
      </c>
      <c r="B127" s="643"/>
      <c r="C127" s="643"/>
      <c r="D127" s="643"/>
      <c r="E127" s="643"/>
      <c r="F127" s="643"/>
      <c r="G127" s="643"/>
      <c r="H127" s="643"/>
      <c r="I127" s="643"/>
      <c r="J127" s="643"/>
      <c r="K127" s="643"/>
      <c r="L127" s="643"/>
      <c r="M127" s="643"/>
      <c r="N127" s="643"/>
      <c r="O127" s="643"/>
      <c r="P127" s="108"/>
      <c r="Q127" s="108"/>
      <c r="R127" s="108"/>
    </row>
    <row r="128" spans="1:18" s="110" customFormat="1" ht="4.5" customHeight="1" x14ac:dyDescent="0.2">
      <c r="A128" s="103"/>
      <c r="B128" s="103"/>
      <c r="D128" s="103"/>
      <c r="F128" s="98"/>
      <c r="G128" s="98"/>
      <c r="H128" s="98"/>
      <c r="I128" s="98"/>
      <c r="J128" s="98"/>
      <c r="K128" s="98"/>
      <c r="L128" s="98"/>
      <c r="M128" s="98"/>
      <c r="N128" s="98"/>
      <c r="O128" s="98"/>
    </row>
    <row r="129" spans="1:18" ht="14.25" customHeight="1" x14ac:dyDescent="0.2">
      <c r="A129" s="493" t="s">
        <v>301</v>
      </c>
      <c r="B129" s="493"/>
      <c r="C129" s="493"/>
      <c r="D129" s="493"/>
      <c r="E129" s="493"/>
      <c r="F129" s="493"/>
      <c r="G129" s="493"/>
      <c r="H129" s="493"/>
      <c r="I129" s="493"/>
      <c r="J129" s="493"/>
      <c r="K129" s="493"/>
      <c r="L129" s="493"/>
      <c r="M129" s="493"/>
      <c r="N129" s="493"/>
      <c r="O129" s="493"/>
      <c r="P129" s="108"/>
      <c r="Q129" s="108"/>
      <c r="R129" s="108"/>
    </row>
    <row r="130" spans="1:18" ht="14.25" customHeight="1" x14ac:dyDescent="0.2">
      <c r="A130" s="493"/>
      <c r="B130" s="493"/>
      <c r="C130" s="493"/>
      <c r="D130" s="493"/>
      <c r="E130" s="493"/>
      <c r="F130" s="493"/>
      <c r="G130" s="493"/>
      <c r="H130" s="493"/>
      <c r="I130" s="493"/>
      <c r="J130" s="493"/>
      <c r="K130" s="493"/>
      <c r="L130" s="493"/>
      <c r="M130" s="493"/>
      <c r="N130" s="493"/>
      <c r="O130" s="493"/>
      <c r="P130" s="108"/>
      <c r="Q130" s="108"/>
      <c r="R130" s="108"/>
    </row>
    <row r="131" spans="1:18" ht="14.25" customHeight="1" thickBot="1" x14ac:dyDescent="0.25">
      <c r="A131" s="103"/>
      <c r="B131" s="103"/>
      <c r="C131" s="110"/>
      <c r="D131" s="103"/>
      <c r="E131" s="110"/>
      <c r="F131" s="98"/>
      <c r="G131" s="98"/>
      <c r="H131" s="98"/>
      <c r="I131" s="98"/>
      <c r="J131" s="98"/>
      <c r="K131" s="98"/>
      <c r="L131" s="98"/>
      <c r="M131" s="98"/>
      <c r="N131" s="98"/>
      <c r="O131" s="98"/>
      <c r="P131" s="108"/>
      <c r="Q131" s="108"/>
      <c r="R131" s="108"/>
    </row>
    <row r="132" spans="1:18" ht="14.25" customHeight="1" x14ac:dyDescent="0.2">
      <c r="A132" s="508" t="s">
        <v>35</v>
      </c>
      <c r="B132" s="509"/>
      <c r="C132" s="509"/>
      <c r="D132" s="510"/>
      <c r="E132" s="108"/>
      <c r="F132" s="499" t="s">
        <v>302</v>
      </c>
      <c r="G132" s="500"/>
      <c r="H132" s="500"/>
      <c r="I132" s="500"/>
      <c r="J132" s="500"/>
      <c r="K132" s="500"/>
      <c r="L132" s="500"/>
      <c r="M132" s="500"/>
      <c r="N132" s="500"/>
      <c r="O132" s="501"/>
      <c r="P132" s="108"/>
      <c r="Q132" s="108"/>
      <c r="R132" s="108"/>
    </row>
    <row r="133" spans="1:18" s="110" customFormat="1" ht="4.5" customHeight="1" x14ac:dyDescent="0.2">
      <c r="A133" s="511"/>
      <c r="B133" s="512"/>
      <c r="C133" s="512"/>
      <c r="D133" s="513"/>
      <c r="E133" s="108"/>
      <c r="F133" s="502"/>
      <c r="G133" s="503"/>
      <c r="H133" s="503"/>
      <c r="I133" s="503"/>
      <c r="J133" s="503"/>
      <c r="K133" s="503"/>
      <c r="L133" s="503"/>
      <c r="M133" s="503"/>
      <c r="N133" s="503"/>
      <c r="O133" s="504"/>
    </row>
    <row r="134" spans="1:18" s="108" customFormat="1" ht="14.25" customHeight="1" x14ac:dyDescent="0.2">
      <c r="A134" s="511"/>
      <c r="B134" s="512"/>
      <c r="C134" s="512"/>
      <c r="D134" s="513"/>
      <c r="F134" s="502"/>
      <c r="G134" s="503"/>
      <c r="H134" s="503"/>
      <c r="I134" s="503"/>
      <c r="J134" s="503"/>
      <c r="K134" s="503"/>
      <c r="L134" s="503"/>
      <c r="M134" s="503"/>
      <c r="N134" s="503"/>
      <c r="O134" s="504"/>
    </row>
    <row r="135" spans="1:18" s="108" customFormat="1" ht="14.25" customHeight="1" x14ac:dyDescent="0.2">
      <c r="A135" s="511"/>
      <c r="B135" s="512"/>
      <c r="C135" s="512"/>
      <c r="D135" s="513"/>
      <c r="F135" s="502"/>
      <c r="G135" s="503"/>
      <c r="H135" s="503"/>
      <c r="I135" s="503"/>
      <c r="J135" s="503"/>
      <c r="K135" s="503"/>
      <c r="L135" s="503"/>
      <c r="M135" s="503"/>
      <c r="N135" s="503"/>
      <c r="O135" s="504"/>
    </row>
    <row r="136" spans="1:18" s="108" customFormat="1" ht="14.25" customHeight="1" x14ac:dyDescent="0.2">
      <c r="A136" s="511"/>
      <c r="B136" s="512"/>
      <c r="C136" s="512"/>
      <c r="D136" s="513"/>
      <c r="F136" s="502"/>
      <c r="G136" s="503"/>
      <c r="H136" s="503"/>
      <c r="I136" s="503"/>
      <c r="J136" s="503"/>
      <c r="K136" s="503"/>
      <c r="L136" s="503"/>
      <c r="M136" s="503"/>
      <c r="N136" s="503"/>
      <c r="O136" s="504"/>
    </row>
    <row r="137" spans="1:18" s="108" customFormat="1" ht="14.25" customHeight="1" x14ac:dyDescent="0.2">
      <c r="A137" s="511"/>
      <c r="B137" s="512"/>
      <c r="C137" s="512"/>
      <c r="D137" s="513"/>
      <c r="F137" s="502"/>
      <c r="G137" s="503"/>
      <c r="H137" s="503"/>
      <c r="I137" s="503"/>
      <c r="J137" s="503"/>
      <c r="K137" s="503"/>
      <c r="L137" s="503"/>
      <c r="M137" s="503"/>
      <c r="N137" s="503"/>
      <c r="O137" s="504"/>
    </row>
    <row r="138" spans="1:18" s="108" customFormat="1" ht="37.5" customHeight="1" thickBot="1" x14ac:dyDescent="0.25">
      <c r="A138" s="514"/>
      <c r="B138" s="515"/>
      <c r="C138" s="515"/>
      <c r="D138" s="516"/>
      <c r="F138" s="505"/>
      <c r="G138" s="506"/>
      <c r="H138" s="506"/>
      <c r="I138" s="506"/>
      <c r="J138" s="506"/>
      <c r="K138" s="506"/>
      <c r="L138" s="506"/>
      <c r="M138" s="506"/>
      <c r="N138" s="506"/>
      <c r="O138" s="507"/>
    </row>
    <row r="139" spans="1:18" s="108" customFormat="1" ht="14.25" customHeight="1" thickBot="1" x14ac:dyDescent="0.25">
      <c r="A139" s="94"/>
      <c r="B139" s="94"/>
      <c r="C139" s="94"/>
      <c r="D139" s="94"/>
      <c r="E139" s="110"/>
      <c r="F139" s="98"/>
      <c r="G139" s="132"/>
      <c r="H139" s="132"/>
      <c r="I139" s="132"/>
      <c r="J139" s="132"/>
      <c r="K139" s="132"/>
      <c r="L139" s="132"/>
      <c r="M139" s="132"/>
      <c r="N139" s="132"/>
      <c r="O139" s="132"/>
    </row>
    <row r="140" spans="1:18" s="108" customFormat="1" ht="14.25" customHeight="1" x14ac:dyDescent="0.2">
      <c r="A140" s="575" t="s">
        <v>36</v>
      </c>
      <c r="B140" s="576"/>
      <c r="C140" s="576"/>
      <c r="D140" s="577"/>
      <c r="F140" s="499" t="s">
        <v>321</v>
      </c>
      <c r="G140" s="500"/>
      <c r="H140" s="500"/>
      <c r="I140" s="500"/>
      <c r="J140" s="500"/>
      <c r="K140" s="500"/>
      <c r="L140" s="500"/>
      <c r="M140" s="500"/>
      <c r="N140" s="500"/>
      <c r="O140" s="501"/>
    </row>
    <row r="141" spans="1:18" s="108" customFormat="1" ht="14.25" customHeight="1" x14ac:dyDescent="0.2">
      <c r="A141" s="578"/>
      <c r="B141" s="579"/>
      <c r="C141" s="579"/>
      <c r="D141" s="580"/>
      <c r="F141" s="502"/>
      <c r="G141" s="503"/>
      <c r="H141" s="503"/>
      <c r="I141" s="503"/>
      <c r="J141" s="503"/>
      <c r="K141" s="503"/>
      <c r="L141" s="503"/>
      <c r="M141" s="503"/>
      <c r="N141" s="503"/>
      <c r="O141" s="504"/>
    </row>
    <row r="142" spans="1:18" s="110" customFormat="1" ht="4.5" customHeight="1" x14ac:dyDescent="0.2">
      <c r="A142" s="578"/>
      <c r="B142" s="579"/>
      <c r="C142" s="579"/>
      <c r="D142" s="580"/>
      <c r="E142" s="108"/>
      <c r="F142" s="502"/>
      <c r="G142" s="503"/>
      <c r="H142" s="503"/>
      <c r="I142" s="503"/>
      <c r="J142" s="503"/>
      <c r="K142" s="503"/>
      <c r="L142" s="503"/>
      <c r="M142" s="503"/>
      <c r="N142" s="503"/>
      <c r="O142" s="504"/>
    </row>
    <row r="143" spans="1:18" ht="41.25" customHeight="1" thickBot="1" x14ac:dyDescent="0.25">
      <c r="A143" s="581"/>
      <c r="B143" s="582"/>
      <c r="C143" s="582"/>
      <c r="D143" s="583"/>
      <c r="E143" s="108"/>
      <c r="F143" s="505"/>
      <c r="G143" s="506"/>
      <c r="H143" s="506"/>
      <c r="I143" s="506"/>
      <c r="J143" s="506"/>
      <c r="K143" s="506"/>
      <c r="L143" s="506"/>
      <c r="M143" s="506"/>
      <c r="N143" s="506"/>
      <c r="O143" s="507"/>
      <c r="P143" s="108"/>
      <c r="Q143" s="108"/>
      <c r="R143" s="108"/>
    </row>
    <row r="144" spans="1:18" ht="15" thickBot="1" x14ac:dyDescent="0.25">
      <c r="A144" s="136"/>
      <c r="B144" s="136"/>
      <c r="C144" s="136"/>
      <c r="D144" s="136"/>
      <c r="E144" s="110"/>
      <c r="F144" s="98"/>
      <c r="G144" s="132"/>
      <c r="H144" s="132"/>
      <c r="I144" s="132"/>
      <c r="J144" s="132"/>
      <c r="K144" s="132"/>
      <c r="L144" s="132"/>
      <c r="M144" s="132"/>
      <c r="N144" s="132"/>
      <c r="O144" s="132"/>
      <c r="P144" s="108"/>
      <c r="Q144" s="108"/>
      <c r="R144" s="108"/>
    </row>
    <row r="145" spans="1:18" ht="13.5" x14ac:dyDescent="0.2">
      <c r="A145" s="575" t="s">
        <v>284</v>
      </c>
      <c r="B145" s="576"/>
      <c r="C145" s="576"/>
      <c r="D145" s="577"/>
      <c r="E145" s="108"/>
      <c r="F145" s="558" t="s">
        <v>322</v>
      </c>
      <c r="G145" s="559"/>
      <c r="H145" s="559"/>
      <c r="I145" s="559"/>
      <c r="J145" s="559"/>
      <c r="K145" s="559"/>
      <c r="L145" s="559"/>
      <c r="M145" s="559"/>
      <c r="N145" s="559"/>
      <c r="O145" s="560"/>
      <c r="P145" s="108"/>
      <c r="Q145" s="108"/>
      <c r="R145" s="108"/>
    </row>
    <row r="146" spans="1:18" ht="13.5" x14ac:dyDescent="0.2">
      <c r="A146" s="578"/>
      <c r="B146" s="579"/>
      <c r="C146" s="579"/>
      <c r="D146" s="580"/>
      <c r="E146" s="108"/>
      <c r="F146" s="561"/>
      <c r="G146" s="562"/>
      <c r="H146" s="562"/>
      <c r="I146" s="562"/>
      <c r="J146" s="562"/>
      <c r="K146" s="562"/>
      <c r="L146" s="562"/>
      <c r="M146" s="562"/>
      <c r="N146" s="562"/>
      <c r="O146" s="563"/>
      <c r="P146" s="108"/>
      <c r="Q146" s="108"/>
      <c r="R146" s="108"/>
    </row>
    <row r="147" spans="1:18" ht="13.5" x14ac:dyDescent="0.2">
      <c r="A147" s="578"/>
      <c r="B147" s="579"/>
      <c r="C147" s="579"/>
      <c r="D147" s="580"/>
      <c r="E147" s="108"/>
      <c r="F147" s="561"/>
      <c r="G147" s="562"/>
      <c r="H147" s="562"/>
      <c r="I147" s="562"/>
      <c r="J147" s="562"/>
      <c r="K147" s="562"/>
      <c r="L147" s="562"/>
      <c r="M147" s="562"/>
      <c r="N147" s="562"/>
      <c r="O147" s="563"/>
      <c r="P147" s="108"/>
      <c r="Q147" s="108"/>
      <c r="R147" s="108"/>
    </row>
    <row r="148" spans="1:18" ht="13.5" x14ac:dyDescent="0.2">
      <c r="A148" s="578"/>
      <c r="B148" s="579"/>
      <c r="C148" s="579"/>
      <c r="D148" s="580"/>
      <c r="E148" s="108"/>
      <c r="F148" s="561"/>
      <c r="G148" s="562"/>
      <c r="H148" s="562"/>
      <c r="I148" s="562"/>
      <c r="J148" s="562"/>
      <c r="K148" s="562"/>
      <c r="L148" s="562"/>
      <c r="M148" s="562"/>
      <c r="N148" s="562"/>
      <c r="O148" s="563"/>
      <c r="P148" s="108"/>
      <c r="Q148" s="108"/>
      <c r="R148" s="108"/>
    </row>
    <row r="149" spans="1:18" ht="13.5" x14ac:dyDescent="0.2">
      <c r="A149" s="578"/>
      <c r="B149" s="579"/>
      <c r="C149" s="579"/>
      <c r="D149" s="580"/>
      <c r="E149" s="108"/>
      <c r="F149" s="561"/>
      <c r="G149" s="562"/>
      <c r="H149" s="562"/>
      <c r="I149" s="562"/>
      <c r="J149" s="562"/>
      <c r="K149" s="562"/>
      <c r="L149" s="562"/>
      <c r="M149" s="562"/>
      <c r="N149" s="562"/>
      <c r="O149" s="563"/>
      <c r="P149" s="108"/>
      <c r="Q149" s="108"/>
      <c r="R149" s="108"/>
    </row>
    <row r="150" spans="1:18" ht="13.5" x14ac:dyDescent="0.2">
      <c r="A150" s="578"/>
      <c r="B150" s="579"/>
      <c r="C150" s="579"/>
      <c r="D150" s="580"/>
      <c r="E150" s="108"/>
      <c r="F150" s="561"/>
      <c r="G150" s="562"/>
      <c r="H150" s="562"/>
      <c r="I150" s="562"/>
      <c r="J150" s="562"/>
      <c r="K150" s="562"/>
      <c r="L150" s="562"/>
      <c r="M150" s="562"/>
      <c r="N150" s="562"/>
      <c r="O150" s="563"/>
      <c r="P150" s="108"/>
      <c r="Q150" s="108"/>
      <c r="R150" s="108"/>
    </row>
    <row r="151" spans="1:18" ht="13.5" x14ac:dyDescent="0.2">
      <c r="A151" s="578"/>
      <c r="B151" s="579"/>
      <c r="C151" s="579"/>
      <c r="D151" s="580"/>
      <c r="E151" s="108"/>
      <c r="F151" s="561"/>
      <c r="G151" s="562"/>
      <c r="H151" s="562"/>
      <c r="I151" s="562"/>
      <c r="J151" s="562"/>
      <c r="K151" s="562"/>
      <c r="L151" s="562"/>
      <c r="M151" s="562"/>
      <c r="N151" s="562"/>
      <c r="O151" s="563"/>
      <c r="P151" s="108"/>
      <c r="Q151" s="108"/>
      <c r="R151" s="108"/>
    </row>
    <row r="152" spans="1:18" ht="96" customHeight="1" thickBot="1" x14ac:dyDescent="0.25">
      <c r="A152" s="581"/>
      <c r="B152" s="582"/>
      <c r="C152" s="582"/>
      <c r="D152" s="583"/>
      <c r="E152" s="108"/>
      <c r="F152" s="564"/>
      <c r="G152" s="565"/>
      <c r="H152" s="565"/>
      <c r="I152" s="565"/>
      <c r="J152" s="565"/>
      <c r="K152" s="565"/>
      <c r="L152" s="565"/>
      <c r="M152" s="565"/>
      <c r="N152" s="565"/>
      <c r="O152" s="566"/>
      <c r="P152" s="108"/>
      <c r="Q152" s="108"/>
      <c r="R152" s="108"/>
    </row>
    <row r="153" spans="1:18" x14ac:dyDescent="0.2">
      <c r="A153" s="105"/>
      <c r="B153" s="105"/>
      <c r="C153" s="105"/>
      <c r="D153" s="105"/>
      <c r="E153" s="110"/>
      <c r="F153" s="98"/>
      <c r="G153" s="132"/>
      <c r="H153" s="132"/>
      <c r="I153" s="132"/>
      <c r="J153" s="132"/>
      <c r="K153" s="132"/>
      <c r="L153" s="132"/>
      <c r="M153" s="132"/>
      <c r="N153" s="132"/>
      <c r="O153" s="132"/>
      <c r="P153" s="108"/>
      <c r="Q153" s="108"/>
      <c r="R153" s="108"/>
    </row>
    <row r="154" spans="1:18" ht="14.25" customHeight="1" thickBot="1" x14ac:dyDescent="0.25">
      <c r="A154" s="86"/>
      <c r="B154" s="86"/>
      <c r="C154" s="86"/>
      <c r="D154" s="86"/>
      <c r="E154" s="110"/>
      <c r="F154" s="98"/>
      <c r="G154" s="98"/>
      <c r="H154" s="98"/>
      <c r="I154" s="98"/>
      <c r="J154" s="98"/>
      <c r="K154" s="98"/>
      <c r="L154" s="98"/>
      <c r="M154" s="98"/>
      <c r="N154" s="98"/>
      <c r="O154" s="98"/>
      <c r="P154" s="108"/>
      <c r="Q154" s="108"/>
      <c r="R154" s="108"/>
    </row>
    <row r="155" spans="1:18" ht="36.75" customHeight="1" thickBot="1" x14ac:dyDescent="0.25">
      <c r="A155" s="644" t="s">
        <v>234</v>
      </c>
      <c r="B155" s="645"/>
      <c r="C155" s="645"/>
      <c r="D155" s="646"/>
      <c r="E155" s="110"/>
      <c r="F155" s="625" t="s">
        <v>313</v>
      </c>
      <c r="G155" s="626"/>
      <c r="H155" s="626"/>
      <c r="I155" s="626"/>
      <c r="J155" s="626"/>
      <c r="K155" s="626"/>
      <c r="L155" s="626"/>
      <c r="M155" s="626"/>
      <c r="N155" s="626"/>
      <c r="O155" s="627"/>
      <c r="P155" s="108"/>
      <c r="Q155" s="108"/>
      <c r="R155" s="108"/>
    </row>
    <row r="156" spans="1:18" ht="14.25" customHeight="1" thickBot="1" x14ac:dyDescent="0.25">
      <c r="A156" s="94"/>
      <c r="B156" s="94"/>
      <c r="C156" s="94"/>
      <c r="D156" s="94"/>
      <c r="E156" s="110"/>
      <c r="F156" s="117"/>
      <c r="G156" s="118"/>
      <c r="H156" s="118"/>
      <c r="I156" s="118"/>
      <c r="J156" s="118"/>
      <c r="K156" s="118"/>
      <c r="L156" s="118"/>
      <c r="M156" s="118"/>
      <c r="N156" s="118"/>
      <c r="O156" s="118"/>
      <c r="P156" s="108"/>
      <c r="Q156" s="108"/>
      <c r="R156" s="108"/>
    </row>
    <row r="157" spans="1:18" ht="14.25" customHeight="1" x14ac:dyDescent="0.2">
      <c r="A157" s="647" t="s">
        <v>141</v>
      </c>
      <c r="B157" s="648"/>
      <c r="C157" s="648"/>
      <c r="D157" s="649"/>
      <c r="E157" s="108"/>
      <c r="F157" s="558" t="s">
        <v>303</v>
      </c>
      <c r="G157" s="559"/>
      <c r="H157" s="559"/>
      <c r="I157" s="559"/>
      <c r="J157" s="559"/>
      <c r="K157" s="559"/>
      <c r="L157" s="559"/>
      <c r="M157" s="559"/>
      <c r="N157" s="559"/>
      <c r="O157" s="560"/>
      <c r="P157" s="108"/>
      <c r="Q157" s="108"/>
      <c r="R157" s="108"/>
    </row>
    <row r="158" spans="1:18" s="110" customFormat="1" ht="4.5" customHeight="1" x14ac:dyDescent="0.2">
      <c r="A158" s="650"/>
      <c r="B158" s="651"/>
      <c r="C158" s="651"/>
      <c r="D158" s="652"/>
      <c r="E158" s="108"/>
      <c r="F158" s="561"/>
      <c r="G158" s="562"/>
      <c r="H158" s="562"/>
      <c r="I158" s="562"/>
      <c r="J158" s="562"/>
      <c r="K158" s="562"/>
      <c r="L158" s="562"/>
      <c r="M158" s="562"/>
      <c r="N158" s="562"/>
      <c r="O158" s="563"/>
    </row>
    <row r="159" spans="1:18" ht="14.25" customHeight="1" x14ac:dyDescent="0.2">
      <c r="A159" s="650"/>
      <c r="B159" s="651"/>
      <c r="C159" s="651"/>
      <c r="D159" s="652"/>
      <c r="E159" s="108"/>
      <c r="F159" s="561"/>
      <c r="G159" s="562"/>
      <c r="H159" s="562"/>
      <c r="I159" s="562"/>
      <c r="J159" s="562"/>
      <c r="K159" s="562"/>
      <c r="L159" s="562"/>
      <c r="M159" s="562"/>
      <c r="N159" s="562"/>
      <c r="O159" s="563"/>
      <c r="P159" s="108"/>
      <c r="Q159" s="108"/>
      <c r="R159" s="108"/>
    </row>
    <row r="160" spans="1:18" ht="14.25" customHeight="1" x14ac:dyDescent="0.2">
      <c r="A160" s="650"/>
      <c r="B160" s="651"/>
      <c r="C160" s="651"/>
      <c r="D160" s="652"/>
      <c r="E160" s="108"/>
      <c r="F160" s="561"/>
      <c r="G160" s="562"/>
      <c r="H160" s="562"/>
      <c r="I160" s="562"/>
      <c r="J160" s="562"/>
      <c r="K160" s="562"/>
      <c r="L160" s="562"/>
      <c r="M160" s="562"/>
      <c r="N160" s="562"/>
      <c r="O160" s="563"/>
      <c r="P160" s="108"/>
      <c r="Q160" s="108"/>
      <c r="R160" s="108"/>
    </row>
    <row r="161" spans="1:18" ht="14.25" customHeight="1" x14ac:dyDescent="0.2">
      <c r="A161" s="650"/>
      <c r="B161" s="651"/>
      <c r="C161" s="651"/>
      <c r="D161" s="652"/>
      <c r="E161" s="108"/>
      <c r="F161" s="561"/>
      <c r="G161" s="562"/>
      <c r="H161" s="562"/>
      <c r="I161" s="562"/>
      <c r="J161" s="562"/>
      <c r="K161" s="562"/>
      <c r="L161" s="562"/>
      <c r="M161" s="562"/>
      <c r="N161" s="562"/>
      <c r="O161" s="563"/>
      <c r="P161" s="108"/>
      <c r="Q161" s="108"/>
      <c r="R161" s="108"/>
    </row>
    <row r="162" spans="1:18" ht="14.25" customHeight="1" x14ac:dyDescent="0.2">
      <c r="A162" s="650"/>
      <c r="B162" s="651"/>
      <c r="C162" s="651"/>
      <c r="D162" s="652"/>
      <c r="E162" s="108"/>
      <c r="F162" s="561"/>
      <c r="G162" s="562"/>
      <c r="H162" s="562"/>
      <c r="I162" s="562"/>
      <c r="J162" s="562"/>
      <c r="K162" s="562"/>
      <c r="L162" s="562"/>
      <c r="M162" s="562"/>
      <c r="N162" s="562"/>
      <c r="O162" s="563"/>
      <c r="P162" s="108"/>
      <c r="Q162" s="108"/>
      <c r="R162" s="108"/>
    </row>
    <row r="163" spans="1:18" ht="14.25" customHeight="1" x14ac:dyDescent="0.2">
      <c r="A163" s="650"/>
      <c r="B163" s="651"/>
      <c r="C163" s="651"/>
      <c r="D163" s="652"/>
      <c r="E163" s="108"/>
      <c r="F163" s="561"/>
      <c r="G163" s="562"/>
      <c r="H163" s="562"/>
      <c r="I163" s="562"/>
      <c r="J163" s="562"/>
      <c r="K163" s="562"/>
      <c r="L163" s="562"/>
      <c r="M163" s="562"/>
      <c r="N163" s="562"/>
      <c r="O163" s="563"/>
      <c r="P163" s="108"/>
      <c r="Q163" s="108"/>
      <c r="R163" s="108"/>
    </row>
    <row r="164" spans="1:18" ht="14.25" customHeight="1" x14ac:dyDescent="0.2">
      <c r="A164" s="650"/>
      <c r="B164" s="651"/>
      <c r="C164" s="651"/>
      <c r="D164" s="652"/>
      <c r="E164" s="108"/>
      <c r="F164" s="561"/>
      <c r="G164" s="562"/>
      <c r="H164" s="562"/>
      <c r="I164" s="562"/>
      <c r="J164" s="562"/>
      <c r="K164" s="562"/>
      <c r="L164" s="562"/>
      <c r="M164" s="562"/>
      <c r="N164" s="562"/>
      <c r="O164" s="563"/>
      <c r="P164" s="108"/>
      <c r="Q164" s="108"/>
      <c r="R164" s="108"/>
    </row>
    <row r="165" spans="1:18" ht="14.25" customHeight="1" x14ac:dyDescent="0.2">
      <c r="A165" s="650"/>
      <c r="B165" s="651"/>
      <c r="C165" s="651"/>
      <c r="D165" s="652"/>
      <c r="E165" s="108"/>
      <c r="F165" s="561"/>
      <c r="G165" s="562"/>
      <c r="H165" s="562"/>
      <c r="I165" s="562"/>
      <c r="J165" s="562"/>
      <c r="K165" s="562"/>
      <c r="L165" s="562"/>
      <c r="M165" s="562"/>
      <c r="N165" s="562"/>
      <c r="O165" s="563"/>
      <c r="P165" s="108"/>
      <c r="Q165" s="108"/>
      <c r="R165" s="108"/>
    </row>
    <row r="166" spans="1:18" ht="14.25" customHeight="1" x14ac:dyDescent="0.2">
      <c r="A166" s="650"/>
      <c r="B166" s="651"/>
      <c r="C166" s="651"/>
      <c r="D166" s="652"/>
      <c r="E166" s="108"/>
      <c r="F166" s="561"/>
      <c r="G166" s="562"/>
      <c r="H166" s="562"/>
      <c r="I166" s="562"/>
      <c r="J166" s="562"/>
      <c r="K166" s="562"/>
      <c r="L166" s="562"/>
      <c r="M166" s="562"/>
      <c r="N166" s="562"/>
      <c r="O166" s="563"/>
      <c r="P166" s="108"/>
      <c r="Q166" s="108"/>
      <c r="R166" s="108"/>
    </row>
    <row r="167" spans="1:18" ht="14.25" customHeight="1" x14ac:dyDescent="0.2">
      <c r="A167" s="650"/>
      <c r="B167" s="651"/>
      <c r="C167" s="651"/>
      <c r="D167" s="652"/>
      <c r="E167" s="108"/>
      <c r="F167" s="561"/>
      <c r="G167" s="562"/>
      <c r="H167" s="562"/>
      <c r="I167" s="562"/>
      <c r="J167" s="562"/>
      <c r="K167" s="562"/>
      <c r="L167" s="562"/>
      <c r="M167" s="562"/>
      <c r="N167" s="562"/>
      <c r="O167" s="563"/>
      <c r="P167" s="108"/>
      <c r="Q167" s="108"/>
      <c r="R167" s="108"/>
    </row>
    <row r="168" spans="1:18" ht="48" customHeight="1" thickBot="1" x14ac:dyDescent="0.25">
      <c r="A168" s="653"/>
      <c r="B168" s="654"/>
      <c r="C168" s="654"/>
      <c r="D168" s="655"/>
      <c r="E168" s="108"/>
      <c r="F168" s="564"/>
      <c r="G168" s="565"/>
      <c r="H168" s="565"/>
      <c r="I168" s="565"/>
      <c r="J168" s="565"/>
      <c r="K168" s="565"/>
      <c r="L168" s="565"/>
      <c r="M168" s="565"/>
      <c r="N168" s="565"/>
      <c r="O168" s="566"/>
      <c r="P168" s="108"/>
      <c r="Q168" s="108"/>
      <c r="R168" s="108"/>
    </row>
    <row r="169" spans="1:18" ht="14.25" customHeight="1" thickBot="1" x14ac:dyDescent="0.25">
      <c r="A169" s="94"/>
      <c r="B169" s="94"/>
      <c r="C169" s="94"/>
      <c r="D169" s="94"/>
      <c r="E169" s="110"/>
      <c r="F169" s="132"/>
      <c r="G169" s="132"/>
      <c r="H169" s="132"/>
      <c r="I169" s="132"/>
      <c r="J169" s="132"/>
      <c r="K169" s="132"/>
      <c r="L169" s="132"/>
      <c r="M169" s="132"/>
      <c r="N169" s="132"/>
      <c r="O169" s="132"/>
      <c r="P169" s="108"/>
      <c r="Q169" s="108"/>
      <c r="R169" s="108"/>
    </row>
    <row r="170" spans="1:18" ht="14.25" customHeight="1" x14ac:dyDescent="0.2">
      <c r="A170" s="656" t="s">
        <v>111</v>
      </c>
      <c r="B170" s="657"/>
      <c r="C170" s="657"/>
      <c r="D170" s="658"/>
      <c r="E170" s="108"/>
      <c r="F170" s="558" t="s">
        <v>304</v>
      </c>
      <c r="G170" s="559"/>
      <c r="H170" s="559"/>
      <c r="I170" s="559"/>
      <c r="J170" s="559"/>
      <c r="K170" s="559"/>
      <c r="L170" s="559"/>
      <c r="M170" s="559"/>
      <c r="N170" s="559"/>
      <c r="O170" s="560"/>
      <c r="P170" s="108"/>
      <c r="Q170" s="108"/>
      <c r="R170" s="108"/>
    </row>
    <row r="171" spans="1:18" ht="14.25" customHeight="1" x14ac:dyDescent="0.2">
      <c r="A171" s="659"/>
      <c r="B171" s="660"/>
      <c r="C171" s="660"/>
      <c r="D171" s="661"/>
      <c r="E171" s="108"/>
      <c r="F171" s="561"/>
      <c r="G171" s="562"/>
      <c r="H171" s="562"/>
      <c r="I171" s="562"/>
      <c r="J171" s="562"/>
      <c r="K171" s="562"/>
      <c r="L171" s="562"/>
      <c r="M171" s="562"/>
      <c r="N171" s="562"/>
      <c r="O171" s="563"/>
      <c r="P171" s="108"/>
      <c r="Q171" s="108"/>
      <c r="R171" s="108"/>
    </row>
    <row r="172" spans="1:18" s="110" customFormat="1" ht="4.5" customHeight="1" x14ac:dyDescent="0.2">
      <c r="A172" s="659"/>
      <c r="B172" s="660"/>
      <c r="C172" s="660"/>
      <c r="D172" s="661"/>
      <c r="E172" s="108"/>
      <c r="F172" s="561"/>
      <c r="G172" s="562"/>
      <c r="H172" s="562"/>
      <c r="I172" s="562"/>
      <c r="J172" s="562"/>
      <c r="K172" s="562"/>
      <c r="L172" s="562"/>
      <c r="M172" s="562"/>
      <c r="N172" s="562"/>
      <c r="O172" s="563"/>
    </row>
    <row r="173" spans="1:18" ht="14.25" customHeight="1" x14ac:dyDescent="0.2">
      <c r="A173" s="659"/>
      <c r="B173" s="660"/>
      <c r="C173" s="660"/>
      <c r="D173" s="661"/>
      <c r="E173" s="108"/>
      <c r="F173" s="561"/>
      <c r="G173" s="562"/>
      <c r="H173" s="562"/>
      <c r="I173" s="562"/>
      <c r="J173" s="562"/>
      <c r="K173" s="562"/>
      <c r="L173" s="562"/>
      <c r="M173" s="562"/>
      <c r="N173" s="562"/>
      <c r="O173" s="563"/>
      <c r="P173" s="108"/>
      <c r="Q173" s="108"/>
      <c r="R173" s="108"/>
    </row>
    <row r="174" spans="1:18" ht="14.25" customHeight="1" x14ac:dyDescent="0.2">
      <c r="A174" s="659"/>
      <c r="B174" s="660"/>
      <c r="C174" s="660"/>
      <c r="D174" s="661"/>
      <c r="E174" s="108"/>
      <c r="F174" s="561"/>
      <c r="G174" s="562"/>
      <c r="H174" s="562"/>
      <c r="I174" s="562"/>
      <c r="J174" s="562"/>
      <c r="K174" s="562"/>
      <c r="L174" s="562"/>
      <c r="M174" s="562"/>
      <c r="N174" s="562"/>
      <c r="O174" s="563"/>
      <c r="P174" s="108"/>
      <c r="Q174" s="108"/>
      <c r="R174" s="108"/>
    </row>
    <row r="175" spans="1:18" ht="14.25" customHeight="1" x14ac:dyDescent="0.2">
      <c r="A175" s="659"/>
      <c r="B175" s="660"/>
      <c r="C175" s="660"/>
      <c r="D175" s="661"/>
      <c r="E175" s="108"/>
      <c r="F175" s="561"/>
      <c r="G175" s="562"/>
      <c r="H175" s="562"/>
      <c r="I175" s="562"/>
      <c r="J175" s="562"/>
      <c r="K175" s="562"/>
      <c r="L175" s="562"/>
      <c r="M175" s="562"/>
      <c r="N175" s="562"/>
      <c r="O175" s="563"/>
      <c r="P175" s="108"/>
      <c r="Q175" s="108"/>
      <c r="R175" s="108"/>
    </row>
    <row r="176" spans="1:18" ht="14.25" customHeight="1" x14ac:dyDescent="0.2">
      <c r="A176" s="659"/>
      <c r="B176" s="660"/>
      <c r="C176" s="660"/>
      <c r="D176" s="661"/>
      <c r="E176" s="108"/>
      <c r="F176" s="561"/>
      <c r="G176" s="562"/>
      <c r="H176" s="562"/>
      <c r="I176" s="562"/>
      <c r="J176" s="562"/>
      <c r="K176" s="562"/>
      <c r="L176" s="562"/>
      <c r="M176" s="562"/>
      <c r="N176" s="562"/>
      <c r="O176" s="563"/>
      <c r="P176" s="108"/>
      <c r="Q176" s="108"/>
      <c r="R176" s="108"/>
    </row>
    <row r="177" spans="1:18" ht="14.25" customHeight="1" x14ac:dyDescent="0.2">
      <c r="A177" s="659"/>
      <c r="B177" s="660"/>
      <c r="C177" s="660"/>
      <c r="D177" s="661"/>
      <c r="E177" s="108"/>
      <c r="F177" s="561"/>
      <c r="G177" s="562"/>
      <c r="H177" s="562"/>
      <c r="I177" s="562"/>
      <c r="J177" s="562"/>
      <c r="K177" s="562"/>
      <c r="L177" s="562"/>
      <c r="M177" s="562"/>
      <c r="N177" s="562"/>
      <c r="O177" s="563"/>
      <c r="P177" s="108"/>
      <c r="Q177" s="108"/>
      <c r="R177" s="108"/>
    </row>
    <row r="178" spans="1:18" ht="14.25" customHeight="1" x14ac:dyDescent="0.2">
      <c r="A178" s="659"/>
      <c r="B178" s="660"/>
      <c r="C178" s="660"/>
      <c r="D178" s="661"/>
      <c r="E178" s="108"/>
      <c r="F178" s="561"/>
      <c r="G178" s="562"/>
      <c r="H178" s="562"/>
      <c r="I178" s="562"/>
      <c r="J178" s="562"/>
      <c r="K178" s="562"/>
      <c r="L178" s="562"/>
      <c r="M178" s="562"/>
      <c r="N178" s="562"/>
      <c r="O178" s="563"/>
      <c r="P178" s="108"/>
      <c r="Q178" s="108"/>
      <c r="R178" s="108"/>
    </row>
    <row r="179" spans="1:18" ht="14.25" customHeight="1" x14ac:dyDescent="0.2">
      <c r="A179" s="659"/>
      <c r="B179" s="660"/>
      <c r="C179" s="660"/>
      <c r="D179" s="661"/>
      <c r="E179" s="108"/>
      <c r="F179" s="561"/>
      <c r="G179" s="562"/>
      <c r="H179" s="562"/>
      <c r="I179" s="562"/>
      <c r="J179" s="562"/>
      <c r="K179" s="562"/>
      <c r="L179" s="562"/>
      <c r="M179" s="562"/>
      <c r="N179" s="562"/>
      <c r="O179" s="563"/>
      <c r="P179" s="108"/>
      <c r="Q179" s="108"/>
      <c r="R179" s="108"/>
    </row>
    <row r="180" spans="1:18" ht="14.25" customHeight="1" x14ac:dyDescent="0.2">
      <c r="A180" s="659"/>
      <c r="B180" s="660"/>
      <c r="C180" s="660"/>
      <c r="D180" s="661"/>
      <c r="E180" s="108"/>
      <c r="F180" s="561"/>
      <c r="G180" s="562"/>
      <c r="H180" s="562"/>
      <c r="I180" s="562"/>
      <c r="J180" s="562"/>
      <c r="K180" s="562"/>
      <c r="L180" s="562"/>
      <c r="M180" s="562"/>
      <c r="N180" s="562"/>
      <c r="O180" s="563"/>
      <c r="P180" s="108"/>
      <c r="Q180" s="108"/>
      <c r="R180" s="108"/>
    </row>
    <row r="181" spans="1:18" ht="14.25" customHeight="1" x14ac:dyDescent="0.2">
      <c r="A181" s="659"/>
      <c r="B181" s="660"/>
      <c r="C181" s="660"/>
      <c r="D181" s="661"/>
      <c r="E181" s="108"/>
      <c r="F181" s="561"/>
      <c r="G181" s="562"/>
      <c r="H181" s="562"/>
      <c r="I181" s="562"/>
      <c r="J181" s="562"/>
      <c r="K181" s="562"/>
      <c r="L181" s="562"/>
      <c r="M181" s="562"/>
      <c r="N181" s="562"/>
      <c r="O181" s="563"/>
      <c r="P181" s="108"/>
      <c r="Q181" s="108"/>
      <c r="R181" s="108"/>
    </row>
    <row r="182" spans="1:18" ht="44.25" customHeight="1" thickBot="1" x14ac:dyDescent="0.25">
      <c r="A182" s="662"/>
      <c r="B182" s="663"/>
      <c r="C182" s="663"/>
      <c r="D182" s="664"/>
      <c r="E182" s="108"/>
      <c r="F182" s="564"/>
      <c r="G182" s="565"/>
      <c r="H182" s="565"/>
      <c r="I182" s="565"/>
      <c r="J182" s="565"/>
      <c r="K182" s="565"/>
      <c r="L182" s="565"/>
      <c r="M182" s="565"/>
      <c r="N182" s="565"/>
      <c r="O182" s="566"/>
      <c r="P182" s="108"/>
      <c r="Q182" s="108"/>
      <c r="R182" s="108"/>
    </row>
    <row r="183" spans="1:18" ht="14.25" customHeight="1" thickBot="1" x14ac:dyDescent="0.25">
      <c r="A183" s="94"/>
      <c r="B183" s="94"/>
      <c r="C183" s="94"/>
      <c r="D183" s="94"/>
      <c r="E183" s="110"/>
      <c r="F183" s="98"/>
      <c r="G183" s="132"/>
      <c r="H183" s="132"/>
      <c r="I183" s="132"/>
      <c r="J183" s="132"/>
      <c r="K183" s="132"/>
      <c r="L183" s="132"/>
      <c r="M183" s="132"/>
      <c r="N183" s="132"/>
      <c r="O183" s="132"/>
      <c r="P183" s="108"/>
      <c r="Q183" s="108"/>
      <c r="R183" s="108"/>
    </row>
    <row r="184" spans="1:18" s="110" customFormat="1" ht="4.5" customHeight="1" x14ac:dyDescent="0.2">
      <c r="A184" s="657" t="s">
        <v>238</v>
      </c>
      <c r="B184" s="657"/>
      <c r="C184" s="657"/>
      <c r="D184" s="658"/>
      <c r="E184" s="108"/>
      <c r="F184" s="558" t="s">
        <v>314</v>
      </c>
      <c r="G184" s="567"/>
      <c r="H184" s="567"/>
      <c r="I184" s="567"/>
      <c r="J184" s="567"/>
      <c r="K184" s="567"/>
      <c r="L184" s="567"/>
      <c r="M184" s="567"/>
      <c r="N184" s="567"/>
      <c r="O184" s="568"/>
    </row>
    <row r="185" spans="1:18" ht="15" customHeight="1" x14ac:dyDescent="0.2">
      <c r="A185" s="660"/>
      <c r="B185" s="660"/>
      <c r="C185" s="660"/>
      <c r="D185" s="661"/>
      <c r="E185" s="108"/>
      <c r="F185" s="561"/>
      <c r="G185" s="569"/>
      <c r="H185" s="569"/>
      <c r="I185" s="569"/>
      <c r="J185" s="569"/>
      <c r="K185" s="569"/>
      <c r="L185" s="569"/>
      <c r="M185" s="569"/>
      <c r="N185" s="569"/>
      <c r="O185" s="570"/>
      <c r="P185" s="108"/>
      <c r="Q185" s="108"/>
      <c r="R185" s="108"/>
    </row>
    <row r="186" spans="1:18" s="110" customFormat="1" ht="4.5" customHeight="1" x14ac:dyDescent="0.2">
      <c r="A186" s="660"/>
      <c r="B186" s="660"/>
      <c r="C186" s="660"/>
      <c r="D186" s="661"/>
      <c r="E186" s="108"/>
      <c r="F186" s="561"/>
      <c r="G186" s="569"/>
      <c r="H186" s="569"/>
      <c r="I186" s="569"/>
      <c r="J186" s="569"/>
      <c r="K186" s="569"/>
      <c r="L186" s="569"/>
      <c r="M186" s="569"/>
      <c r="N186" s="569"/>
      <c r="O186" s="570"/>
    </row>
    <row r="187" spans="1:18" ht="15" customHeight="1" x14ac:dyDescent="0.2">
      <c r="A187" s="660"/>
      <c r="B187" s="660"/>
      <c r="C187" s="660"/>
      <c r="D187" s="661"/>
      <c r="E187" s="108"/>
      <c r="F187" s="561"/>
      <c r="G187" s="569"/>
      <c r="H187" s="569"/>
      <c r="I187" s="569"/>
      <c r="J187" s="569"/>
      <c r="K187" s="569"/>
      <c r="L187" s="569"/>
      <c r="M187" s="569"/>
      <c r="N187" s="569"/>
      <c r="O187" s="570"/>
      <c r="P187" s="108"/>
      <c r="Q187" s="108"/>
      <c r="R187" s="108"/>
    </row>
    <row r="188" spans="1:18" s="110" customFormat="1" ht="4.5" customHeight="1" x14ac:dyDescent="0.2">
      <c r="A188" s="660"/>
      <c r="B188" s="660"/>
      <c r="C188" s="660"/>
      <c r="D188" s="661"/>
      <c r="E188" s="108"/>
      <c r="F188" s="561"/>
      <c r="G188" s="569"/>
      <c r="H188" s="569"/>
      <c r="I188" s="569"/>
      <c r="J188" s="569"/>
      <c r="K188" s="569"/>
      <c r="L188" s="569"/>
      <c r="M188" s="569"/>
      <c r="N188" s="569"/>
      <c r="O188" s="570"/>
    </row>
    <row r="189" spans="1:18" ht="15" customHeight="1" x14ac:dyDescent="0.2">
      <c r="A189" s="660"/>
      <c r="B189" s="660"/>
      <c r="C189" s="660"/>
      <c r="D189" s="661"/>
      <c r="E189" s="108"/>
      <c r="F189" s="561"/>
      <c r="G189" s="569"/>
      <c r="H189" s="569"/>
      <c r="I189" s="569"/>
      <c r="J189" s="569"/>
      <c r="K189" s="569"/>
      <c r="L189" s="569"/>
      <c r="M189" s="569"/>
      <c r="N189" s="569"/>
      <c r="O189" s="570"/>
      <c r="P189" s="108"/>
      <c r="Q189" s="108"/>
      <c r="R189" s="108"/>
    </row>
    <row r="190" spans="1:18" s="110" customFormat="1" ht="4.5" customHeight="1" x14ac:dyDescent="0.2">
      <c r="A190" s="660"/>
      <c r="B190" s="660"/>
      <c r="C190" s="660"/>
      <c r="D190" s="661"/>
      <c r="E190" s="108"/>
      <c r="F190" s="561"/>
      <c r="G190" s="569"/>
      <c r="H190" s="569"/>
      <c r="I190" s="569"/>
      <c r="J190" s="569"/>
      <c r="K190" s="569"/>
      <c r="L190" s="569"/>
      <c r="M190" s="569"/>
      <c r="N190" s="569"/>
      <c r="O190" s="570"/>
    </row>
    <row r="191" spans="1:18" ht="15" customHeight="1" x14ac:dyDescent="0.2">
      <c r="A191" s="660"/>
      <c r="B191" s="660"/>
      <c r="C191" s="660"/>
      <c r="D191" s="661"/>
      <c r="E191" s="108"/>
      <c r="F191" s="561"/>
      <c r="G191" s="569"/>
      <c r="H191" s="569"/>
      <c r="I191" s="569"/>
      <c r="J191" s="569"/>
      <c r="K191" s="569"/>
      <c r="L191" s="569"/>
      <c r="M191" s="569"/>
      <c r="N191" s="569"/>
      <c r="O191" s="570"/>
      <c r="P191" s="108"/>
      <c r="Q191" s="108"/>
      <c r="R191" s="108"/>
    </row>
    <row r="192" spans="1:18" ht="13.5" x14ac:dyDescent="0.2">
      <c r="A192" s="660"/>
      <c r="B192" s="660"/>
      <c r="C192" s="660"/>
      <c r="D192" s="661"/>
      <c r="E192" s="108"/>
      <c r="F192" s="571"/>
      <c r="G192" s="569"/>
      <c r="H192" s="569"/>
      <c r="I192" s="569"/>
      <c r="J192" s="569"/>
      <c r="K192" s="569"/>
      <c r="L192" s="569"/>
      <c r="M192" s="569"/>
      <c r="N192" s="569"/>
      <c r="O192" s="570"/>
      <c r="P192" s="108"/>
      <c r="Q192" s="108"/>
      <c r="R192" s="108"/>
    </row>
    <row r="193" spans="1:18" ht="13.5" x14ac:dyDescent="0.2">
      <c r="A193" s="660"/>
      <c r="B193" s="660"/>
      <c r="C193" s="660"/>
      <c r="D193" s="661"/>
      <c r="E193" s="108"/>
      <c r="F193" s="571"/>
      <c r="G193" s="569"/>
      <c r="H193" s="569"/>
      <c r="I193" s="569"/>
      <c r="J193" s="569"/>
      <c r="K193" s="569"/>
      <c r="L193" s="569"/>
      <c r="M193" s="569"/>
      <c r="N193" s="569"/>
      <c r="O193" s="570"/>
      <c r="P193" s="108"/>
      <c r="Q193" s="108"/>
      <c r="R193" s="108"/>
    </row>
    <row r="194" spans="1:18" ht="34.5" customHeight="1" thickBot="1" x14ac:dyDescent="0.25">
      <c r="A194" s="663"/>
      <c r="B194" s="663"/>
      <c r="C194" s="663"/>
      <c r="D194" s="664"/>
      <c r="E194" s="108"/>
      <c r="F194" s="572"/>
      <c r="G194" s="573"/>
      <c r="H194" s="573"/>
      <c r="I194" s="573"/>
      <c r="J194" s="573"/>
      <c r="K194" s="573"/>
      <c r="L194" s="573"/>
      <c r="M194" s="573"/>
      <c r="N194" s="573"/>
      <c r="O194" s="574"/>
      <c r="P194" s="108"/>
      <c r="Q194" s="108"/>
      <c r="R194" s="108"/>
    </row>
    <row r="195" spans="1:18" ht="15" thickBot="1" x14ac:dyDescent="0.25">
      <c r="A195" s="94"/>
      <c r="B195" s="94"/>
      <c r="C195" s="94"/>
      <c r="D195" s="94"/>
      <c r="E195" s="110"/>
      <c r="F195" s="117"/>
      <c r="G195" s="118"/>
      <c r="H195" s="118"/>
      <c r="I195" s="118"/>
      <c r="J195" s="118"/>
      <c r="K195" s="118"/>
      <c r="L195" s="118"/>
      <c r="M195" s="118"/>
      <c r="N195" s="118"/>
      <c r="O195" s="118"/>
      <c r="P195" s="108"/>
      <c r="Q195" s="108"/>
      <c r="R195" s="108"/>
    </row>
    <row r="196" spans="1:18" ht="15" thickBot="1" x14ac:dyDescent="0.25">
      <c r="A196" s="587" t="s">
        <v>148</v>
      </c>
      <c r="B196" s="588"/>
      <c r="C196" s="588"/>
      <c r="D196" s="589"/>
      <c r="E196" s="108"/>
      <c r="F196" s="555" t="s">
        <v>315</v>
      </c>
      <c r="G196" s="556"/>
      <c r="H196" s="556"/>
      <c r="I196" s="556"/>
      <c r="J196" s="556"/>
      <c r="K196" s="556"/>
      <c r="L196" s="556"/>
      <c r="M196" s="556"/>
      <c r="N196" s="556"/>
      <c r="O196" s="557"/>
      <c r="P196" s="108"/>
      <c r="Q196" s="108"/>
      <c r="R196" s="108"/>
    </row>
    <row r="197" spans="1:18" ht="15" thickBot="1" x14ac:dyDescent="0.25">
      <c r="A197" s="94"/>
      <c r="B197" s="94"/>
      <c r="C197" s="94"/>
      <c r="D197" s="94"/>
      <c r="E197" s="110"/>
      <c r="F197" s="117"/>
      <c r="G197" s="117"/>
      <c r="H197" s="117"/>
      <c r="I197" s="117"/>
      <c r="J197" s="117"/>
      <c r="K197" s="117"/>
      <c r="L197" s="117"/>
      <c r="M197" s="117"/>
      <c r="N197" s="117"/>
      <c r="O197" s="117"/>
      <c r="P197" s="108"/>
      <c r="Q197" s="108"/>
      <c r="R197" s="108"/>
    </row>
    <row r="198" spans="1:18" ht="15" thickBot="1" x14ac:dyDescent="0.25">
      <c r="A198" s="584" t="s">
        <v>144</v>
      </c>
      <c r="B198" s="585"/>
      <c r="C198" s="585"/>
      <c r="D198" s="586"/>
      <c r="E198" s="108"/>
      <c r="F198" s="555" t="s">
        <v>316</v>
      </c>
      <c r="G198" s="556"/>
      <c r="H198" s="556"/>
      <c r="I198" s="556"/>
      <c r="J198" s="556"/>
      <c r="K198" s="556"/>
      <c r="L198" s="556"/>
      <c r="M198" s="556"/>
      <c r="N198" s="556"/>
      <c r="O198" s="557"/>
      <c r="P198" s="108"/>
      <c r="Q198" s="108"/>
      <c r="R198" s="108"/>
    </row>
    <row r="199" spans="1:18" ht="15" thickBot="1" x14ac:dyDescent="0.25">
      <c r="A199" s="104"/>
      <c r="B199" s="104"/>
      <c r="C199" s="104"/>
      <c r="D199" s="104"/>
      <c r="E199" s="110"/>
      <c r="F199" s="117"/>
      <c r="G199" s="117"/>
      <c r="H199" s="117"/>
      <c r="I199" s="117"/>
      <c r="J199" s="117"/>
      <c r="K199" s="117"/>
      <c r="L199" s="117"/>
      <c r="M199" s="117"/>
      <c r="N199" s="117"/>
      <c r="O199" s="117"/>
      <c r="P199" s="108"/>
      <c r="Q199" s="108"/>
      <c r="R199" s="108"/>
    </row>
    <row r="200" spans="1:18" ht="15" thickBot="1" x14ac:dyDescent="0.25">
      <c r="A200" s="584" t="s">
        <v>149</v>
      </c>
      <c r="B200" s="585"/>
      <c r="C200" s="585"/>
      <c r="D200" s="586"/>
      <c r="E200" s="108"/>
      <c r="F200" s="555" t="s">
        <v>317</v>
      </c>
      <c r="G200" s="556"/>
      <c r="H200" s="556"/>
      <c r="I200" s="556"/>
      <c r="J200" s="556"/>
      <c r="K200" s="556"/>
      <c r="L200" s="556"/>
      <c r="M200" s="556"/>
      <c r="N200" s="556"/>
      <c r="O200" s="557"/>
      <c r="P200" s="108"/>
      <c r="Q200" s="108"/>
      <c r="R200" s="108"/>
    </row>
    <row r="201" spans="1:18" ht="15" thickBot="1" x14ac:dyDescent="0.25">
      <c r="A201" s="104"/>
      <c r="B201" s="104"/>
      <c r="C201" s="104"/>
      <c r="D201" s="104"/>
      <c r="E201" s="110"/>
      <c r="F201" s="117"/>
      <c r="G201" s="117"/>
      <c r="H201" s="117"/>
      <c r="I201" s="117"/>
      <c r="J201" s="117"/>
      <c r="K201" s="117"/>
      <c r="L201" s="117"/>
      <c r="M201" s="117"/>
      <c r="N201" s="117"/>
      <c r="O201" s="117"/>
      <c r="P201" s="108"/>
      <c r="Q201" s="108"/>
      <c r="R201" s="108"/>
    </row>
    <row r="202" spans="1:18" ht="15" thickBot="1" x14ac:dyDescent="0.25">
      <c r="A202" s="587" t="s">
        <v>145</v>
      </c>
      <c r="B202" s="588"/>
      <c r="C202" s="588"/>
      <c r="D202" s="589"/>
      <c r="E202" s="108"/>
      <c r="F202" s="555" t="s">
        <v>323</v>
      </c>
      <c r="G202" s="556"/>
      <c r="H202" s="556"/>
      <c r="I202" s="556"/>
      <c r="J202" s="556"/>
      <c r="K202" s="556"/>
      <c r="L202" s="556"/>
      <c r="M202" s="556"/>
      <c r="N202" s="556"/>
      <c r="O202" s="557"/>
      <c r="P202" s="108"/>
      <c r="Q202" s="108"/>
      <c r="R202" s="108"/>
    </row>
    <row r="203" spans="1:18" x14ac:dyDescent="0.2">
      <c r="A203" s="108"/>
      <c r="B203" s="108"/>
      <c r="C203" s="108"/>
      <c r="D203" s="108"/>
      <c r="E203" s="108"/>
      <c r="F203" s="113"/>
      <c r="G203" s="113"/>
      <c r="H203" s="113"/>
      <c r="I203" s="113"/>
      <c r="J203" s="113"/>
      <c r="K203" s="113"/>
      <c r="L203" s="113"/>
      <c r="M203" s="113"/>
      <c r="N203" s="113"/>
      <c r="O203" s="113"/>
      <c r="P203" s="108"/>
      <c r="Q203" s="108"/>
      <c r="R203" s="108"/>
    </row>
    <row r="204" spans="1:18" x14ac:dyDescent="0.2">
      <c r="A204" s="108"/>
      <c r="B204" s="108"/>
      <c r="C204" s="108"/>
      <c r="D204" s="108"/>
      <c r="E204" s="108"/>
      <c r="F204" s="113"/>
      <c r="G204" s="114"/>
      <c r="H204" s="114"/>
      <c r="I204" s="114"/>
      <c r="J204" s="114"/>
      <c r="K204" s="114"/>
      <c r="L204" s="114"/>
      <c r="M204" s="114"/>
      <c r="N204" s="114"/>
      <c r="O204" s="114"/>
      <c r="P204" s="108"/>
      <c r="Q204" s="108"/>
      <c r="R204" s="108"/>
    </row>
    <row r="205" spans="1:18" x14ac:dyDescent="0.2">
      <c r="A205" s="108"/>
      <c r="B205" s="108"/>
      <c r="C205" s="108"/>
      <c r="D205" s="108"/>
      <c r="E205" s="108"/>
      <c r="F205" s="113"/>
      <c r="G205" s="114"/>
      <c r="H205" s="114"/>
      <c r="I205" s="114"/>
      <c r="J205" s="114"/>
      <c r="K205" s="114"/>
      <c r="L205" s="114"/>
      <c r="M205" s="114"/>
      <c r="N205" s="114"/>
      <c r="O205" s="114"/>
      <c r="P205" s="108"/>
      <c r="Q205" s="108"/>
      <c r="R205" s="108"/>
    </row>
    <row r="206" spans="1:18" x14ac:dyDescent="0.2">
      <c r="A206" s="108"/>
      <c r="B206" s="108"/>
      <c r="C206" s="108"/>
      <c r="D206" s="108"/>
      <c r="E206" s="108"/>
      <c r="F206" s="113"/>
      <c r="G206" s="114"/>
      <c r="H206" s="114"/>
      <c r="I206" s="114"/>
      <c r="J206" s="114"/>
      <c r="K206" s="114"/>
      <c r="L206" s="114"/>
      <c r="M206" s="114"/>
      <c r="N206" s="114"/>
      <c r="O206" s="114"/>
      <c r="P206" s="108"/>
      <c r="Q206" s="108"/>
      <c r="R206" s="108"/>
    </row>
    <row r="207" spans="1:18" x14ac:dyDescent="0.2">
      <c r="A207" s="108"/>
      <c r="B207" s="108"/>
      <c r="C207" s="108"/>
      <c r="D207" s="108"/>
      <c r="E207" s="108"/>
      <c r="F207" s="113"/>
      <c r="G207" s="114"/>
      <c r="H207" s="114"/>
      <c r="I207" s="114"/>
      <c r="J207" s="114"/>
      <c r="K207" s="114"/>
      <c r="L207" s="114"/>
      <c r="M207" s="114"/>
      <c r="N207" s="114"/>
      <c r="O207" s="114"/>
      <c r="P207" s="108"/>
      <c r="Q207" s="108"/>
      <c r="R207" s="108"/>
    </row>
    <row r="208" spans="1:18" x14ac:dyDescent="0.2">
      <c r="A208" s="108"/>
      <c r="B208" s="108"/>
      <c r="C208" s="108"/>
      <c r="D208" s="108"/>
      <c r="E208" s="108"/>
      <c r="F208" s="113"/>
      <c r="G208" s="114"/>
      <c r="H208" s="114"/>
      <c r="I208" s="114"/>
      <c r="J208" s="114"/>
      <c r="K208" s="114"/>
      <c r="L208" s="114"/>
      <c r="M208" s="114"/>
      <c r="N208" s="114"/>
      <c r="O208" s="114"/>
      <c r="P208" s="108"/>
      <c r="Q208" s="108"/>
      <c r="R208" s="108"/>
    </row>
    <row r="209" spans="1:18" x14ac:dyDescent="0.2">
      <c r="A209" s="108"/>
      <c r="B209" s="108"/>
      <c r="C209" s="108"/>
      <c r="D209" s="108"/>
      <c r="E209" s="108"/>
      <c r="F209" s="113"/>
      <c r="G209" s="114"/>
      <c r="H209" s="114"/>
      <c r="I209" s="114"/>
      <c r="J209" s="114"/>
      <c r="K209" s="114"/>
      <c r="L209" s="114"/>
      <c r="M209" s="114"/>
      <c r="N209" s="114"/>
      <c r="O209" s="114"/>
      <c r="P209" s="108"/>
      <c r="Q209" s="108"/>
      <c r="R209" s="108"/>
    </row>
    <row r="210" spans="1:18" x14ac:dyDescent="0.2">
      <c r="A210" s="108"/>
      <c r="B210" s="108"/>
      <c r="C210" s="108"/>
      <c r="D210" s="108"/>
      <c r="E210" s="108"/>
      <c r="F210" s="113"/>
      <c r="G210" s="114"/>
      <c r="H210" s="114"/>
      <c r="I210" s="114"/>
      <c r="J210" s="114"/>
      <c r="K210" s="114"/>
      <c r="L210" s="114"/>
      <c r="M210" s="114"/>
      <c r="N210" s="114"/>
      <c r="O210" s="114"/>
      <c r="P210" s="108"/>
      <c r="Q210" s="108"/>
      <c r="R210" s="108"/>
    </row>
    <row r="211" spans="1:18" x14ac:dyDescent="0.2">
      <c r="A211" s="108"/>
      <c r="B211" s="108"/>
      <c r="C211" s="108"/>
      <c r="D211" s="108"/>
      <c r="E211" s="108"/>
      <c r="F211" s="113"/>
      <c r="G211" s="114"/>
      <c r="H211" s="114"/>
      <c r="I211" s="114"/>
      <c r="J211" s="114"/>
      <c r="K211" s="114"/>
      <c r="L211" s="114"/>
      <c r="M211" s="114"/>
      <c r="N211" s="114"/>
      <c r="O211" s="114"/>
      <c r="P211" s="108"/>
      <c r="Q211" s="108"/>
      <c r="R211" s="108"/>
    </row>
    <row r="212" spans="1:18" x14ac:dyDescent="0.2">
      <c r="A212" s="108"/>
      <c r="B212" s="108"/>
      <c r="C212" s="108"/>
      <c r="D212" s="108"/>
      <c r="E212" s="108"/>
      <c r="F212" s="113"/>
      <c r="G212" s="114"/>
      <c r="H212" s="114"/>
      <c r="I212" s="114"/>
      <c r="J212" s="114"/>
      <c r="K212" s="114"/>
      <c r="L212" s="114"/>
      <c r="M212" s="114"/>
      <c r="N212" s="114"/>
      <c r="O212" s="114"/>
    </row>
    <row r="213" spans="1:18" x14ac:dyDescent="0.2">
      <c r="A213" s="108"/>
      <c r="B213" s="108"/>
      <c r="C213" s="108"/>
      <c r="D213" s="108"/>
      <c r="E213" s="108"/>
      <c r="F213" s="113"/>
      <c r="G213" s="114"/>
      <c r="H213" s="114"/>
      <c r="I213" s="114"/>
      <c r="J213" s="114"/>
      <c r="K213" s="114"/>
      <c r="L213" s="114"/>
      <c r="M213" s="114"/>
      <c r="N213" s="114"/>
      <c r="O213" s="114"/>
    </row>
    <row r="214" spans="1:18" x14ac:dyDescent="0.2">
      <c r="A214" s="108"/>
      <c r="B214" s="108"/>
      <c r="C214" s="108"/>
      <c r="D214" s="108"/>
      <c r="E214" s="108"/>
      <c r="F214" s="113"/>
      <c r="G214" s="114"/>
      <c r="H214" s="114"/>
      <c r="I214" s="114"/>
      <c r="J214" s="114"/>
      <c r="K214" s="114"/>
      <c r="L214" s="114"/>
      <c r="M214" s="114"/>
      <c r="N214" s="114"/>
      <c r="O214" s="114"/>
    </row>
    <row r="215" spans="1:18" x14ac:dyDescent="0.2">
      <c r="A215" s="108"/>
      <c r="B215" s="108"/>
      <c r="C215" s="108"/>
      <c r="D215" s="108"/>
      <c r="E215" s="108"/>
      <c r="F215" s="113"/>
      <c r="G215" s="114"/>
      <c r="H215" s="114"/>
      <c r="I215" s="114"/>
      <c r="J215" s="114"/>
      <c r="K215" s="114"/>
      <c r="L215" s="114"/>
      <c r="M215" s="114"/>
      <c r="N215" s="114"/>
      <c r="O215" s="114"/>
    </row>
    <row r="216" spans="1:18" x14ac:dyDescent="0.2">
      <c r="A216" s="108"/>
      <c r="B216" s="108"/>
      <c r="C216" s="108"/>
      <c r="D216" s="108"/>
      <c r="E216" s="108"/>
      <c r="F216" s="113"/>
      <c r="G216" s="114"/>
      <c r="H216" s="114"/>
      <c r="I216" s="114"/>
      <c r="J216" s="114"/>
      <c r="K216" s="114"/>
      <c r="L216" s="114"/>
      <c r="M216" s="114"/>
      <c r="N216" s="114"/>
      <c r="O216" s="114"/>
    </row>
    <row r="217" spans="1:18" x14ac:dyDescent="0.2">
      <c r="A217" s="108"/>
      <c r="B217" s="108"/>
      <c r="C217" s="108"/>
      <c r="D217" s="108"/>
      <c r="E217" s="108"/>
      <c r="F217" s="113"/>
      <c r="G217" s="114"/>
      <c r="H217" s="114"/>
      <c r="I217" s="114"/>
      <c r="J217" s="114"/>
      <c r="K217" s="114"/>
      <c r="L217" s="114"/>
      <c r="M217" s="114"/>
      <c r="N217" s="114"/>
      <c r="O217" s="114"/>
    </row>
    <row r="218" spans="1:18" x14ac:dyDescent="0.2">
      <c r="A218" s="108"/>
      <c r="B218" s="108"/>
      <c r="C218" s="108"/>
      <c r="D218" s="108"/>
      <c r="E218" s="108"/>
      <c r="F218" s="113"/>
      <c r="G218" s="114"/>
      <c r="H218" s="114"/>
      <c r="I218" s="114"/>
      <c r="J218" s="114"/>
      <c r="K218" s="114"/>
      <c r="L218" s="114"/>
      <c r="M218" s="114"/>
      <c r="N218" s="114"/>
      <c r="O218" s="114"/>
    </row>
    <row r="219" spans="1:18" x14ac:dyDescent="0.2">
      <c r="A219" s="108"/>
      <c r="B219" s="108"/>
      <c r="C219" s="108"/>
      <c r="D219" s="108"/>
      <c r="E219" s="108"/>
      <c r="F219" s="113"/>
      <c r="G219" s="114"/>
      <c r="H219" s="114"/>
      <c r="I219" s="114"/>
      <c r="J219" s="114"/>
      <c r="K219" s="114"/>
      <c r="L219" s="114"/>
      <c r="M219" s="114"/>
      <c r="N219" s="114"/>
      <c r="O219" s="114"/>
    </row>
    <row r="220" spans="1:18" x14ac:dyDescent="0.2">
      <c r="A220" s="108"/>
      <c r="B220" s="108"/>
      <c r="C220" s="108"/>
      <c r="D220" s="108"/>
      <c r="E220" s="108"/>
      <c r="F220" s="113"/>
      <c r="G220" s="114"/>
      <c r="H220" s="114"/>
      <c r="I220" s="114"/>
      <c r="J220" s="114"/>
      <c r="K220" s="114"/>
      <c r="L220" s="114"/>
      <c r="M220" s="114"/>
      <c r="N220" s="114"/>
      <c r="O220" s="114"/>
    </row>
    <row r="221" spans="1:18" x14ac:dyDescent="0.2">
      <c r="A221" s="108"/>
      <c r="B221" s="108"/>
      <c r="C221" s="108"/>
      <c r="D221" s="108"/>
      <c r="E221" s="108"/>
      <c r="F221" s="113"/>
      <c r="G221" s="114"/>
      <c r="H221" s="114"/>
      <c r="I221" s="114"/>
      <c r="J221" s="114"/>
      <c r="K221" s="114"/>
      <c r="L221" s="114"/>
      <c r="M221" s="114"/>
      <c r="N221" s="114"/>
      <c r="O221" s="114"/>
    </row>
    <row r="222" spans="1:18" x14ac:dyDescent="0.2">
      <c r="A222" s="108"/>
      <c r="B222" s="108"/>
      <c r="C222" s="108"/>
      <c r="D222" s="108"/>
      <c r="E222" s="108"/>
      <c r="F222" s="113"/>
      <c r="G222" s="114"/>
      <c r="H222" s="114"/>
      <c r="I222" s="114"/>
      <c r="J222" s="114"/>
      <c r="K222" s="114"/>
      <c r="L222" s="114"/>
      <c r="M222" s="114"/>
      <c r="N222" s="114"/>
      <c r="O222" s="114"/>
    </row>
  </sheetData>
  <sheetProtection algorithmName="SHA-512" hashValue="O4nZYNXWNt4VnCl87iM5tMplgaA4gOvZyLq4kyKFLxkUxFB65yfcUSGOMfu6VtPxs/drWu8yl0N63keQS+aDgg==" saltValue="2hdU2CF8dwduITO3knzAmQ==" spinCount="100000" sheet="1" objects="1" scenarios="1"/>
  <mergeCells count="115">
    <mergeCell ref="A2:O2"/>
    <mergeCell ref="A77:O77"/>
    <mergeCell ref="A127:O127"/>
    <mergeCell ref="A155:D155"/>
    <mergeCell ref="A157:D168"/>
    <mergeCell ref="A170:D182"/>
    <mergeCell ref="A184:D194"/>
    <mergeCell ref="H90:L90"/>
    <mergeCell ref="H91:L91"/>
    <mergeCell ref="H92:L92"/>
    <mergeCell ref="H93:L93"/>
    <mergeCell ref="J56:L56"/>
    <mergeCell ref="F48:I49"/>
    <mergeCell ref="F66:O66"/>
    <mergeCell ref="G67:O67"/>
    <mergeCell ref="G68:O68"/>
    <mergeCell ref="G69:O69"/>
    <mergeCell ref="G70:O70"/>
    <mergeCell ref="G71:O71"/>
    <mergeCell ref="G72:O72"/>
    <mergeCell ref="G73:O73"/>
    <mergeCell ref="A34:D34"/>
    <mergeCell ref="A4:O6"/>
    <mergeCell ref="A7:O17"/>
    <mergeCell ref="A18:O23"/>
    <mergeCell ref="A24:O31"/>
    <mergeCell ref="A82:D83"/>
    <mergeCell ref="A85:D94"/>
    <mergeCell ref="F155:O155"/>
    <mergeCell ref="F59:O62"/>
    <mergeCell ref="A59:D62"/>
    <mergeCell ref="F64:O64"/>
    <mergeCell ref="F34:O34"/>
    <mergeCell ref="F40:O41"/>
    <mergeCell ref="A40:D41"/>
    <mergeCell ref="J54:L54"/>
    <mergeCell ref="J55:L55"/>
    <mergeCell ref="A36:D38"/>
    <mergeCell ref="F43:O46"/>
    <mergeCell ref="J48:O50"/>
    <mergeCell ref="J47:O47"/>
    <mergeCell ref="M51:O51"/>
    <mergeCell ref="M93:O93"/>
    <mergeCell ref="M94:O94"/>
    <mergeCell ref="H89:L89"/>
    <mergeCell ref="G74:O74"/>
    <mergeCell ref="A43:D57"/>
    <mergeCell ref="A112:D120"/>
    <mergeCell ref="M52:O52"/>
    <mergeCell ref="M53:O53"/>
    <mergeCell ref="M54:O54"/>
    <mergeCell ref="M55:O55"/>
    <mergeCell ref="M56:O56"/>
    <mergeCell ref="F47:I47"/>
    <mergeCell ref="J51:L51"/>
    <mergeCell ref="J52:L52"/>
    <mergeCell ref="J53:L53"/>
    <mergeCell ref="H116:J116"/>
    <mergeCell ref="H117:J117"/>
    <mergeCell ref="K115:O115"/>
    <mergeCell ref="K116:O116"/>
    <mergeCell ref="K117:O117"/>
    <mergeCell ref="F114:F115"/>
    <mergeCell ref="G114:G115"/>
    <mergeCell ref="A64:D64"/>
    <mergeCell ref="F82:O83"/>
    <mergeCell ref="A95:D110"/>
    <mergeCell ref="H94:L94"/>
    <mergeCell ref="H88:O88"/>
    <mergeCell ref="F85:O87"/>
    <mergeCell ref="M89:O89"/>
    <mergeCell ref="M90:O90"/>
    <mergeCell ref="M91:O91"/>
    <mergeCell ref="M92:O92"/>
    <mergeCell ref="F95:O103"/>
    <mergeCell ref="H115:J115"/>
    <mergeCell ref="F202:O202"/>
    <mergeCell ref="F200:O200"/>
    <mergeCell ref="F198:O198"/>
    <mergeCell ref="F196:O196"/>
    <mergeCell ref="F170:O182"/>
    <mergeCell ref="F184:O194"/>
    <mergeCell ref="F157:O168"/>
    <mergeCell ref="F140:O143"/>
    <mergeCell ref="A140:D143"/>
    <mergeCell ref="F145:O152"/>
    <mergeCell ref="A145:D152"/>
    <mergeCell ref="A198:D198"/>
    <mergeCell ref="A200:D200"/>
    <mergeCell ref="A202:D202"/>
    <mergeCell ref="A196:D196"/>
    <mergeCell ref="A32:O32"/>
    <mergeCell ref="A79:O80"/>
    <mergeCell ref="A129:O130"/>
    <mergeCell ref="A65:O65"/>
    <mergeCell ref="H120:J120"/>
    <mergeCell ref="I106:N106"/>
    <mergeCell ref="I107:N107"/>
    <mergeCell ref="F132:O138"/>
    <mergeCell ref="A132:D138"/>
    <mergeCell ref="H119:J119"/>
    <mergeCell ref="K120:O120"/>
    <mergeCell ref="K119:O119"/>
    <mergeCell ref="K118:O118"/>
    <mergeCell ref="F122:O125"/>
    <mergeCell ref="A122:D124"/>
    <mergeCell ref="F36:O38"/>
    <mergeCell ref="I108:N108"/>
    <mergeCell ref="I109:N109"/>
    <mergeCell ref="I110:N110"/>
    <mergeCell ref="I105:N105"/>
    <mergeCell ref="I104:N104"/>
    <mergeCell ref="F112:O113"/>
    <mergeCell ref="H118:J118"/>
    <mergeCell ref="H114:O1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46"/>
  <sheetViews>
    <sheetView topLeftCell="B1" zoomScale="90" zoomScaleNormal="90" zoomScalePageLayoutView="86" workbookViewId="0">
      <selection activeCell="B3" sqref="B3"/>
    </sheetView>
  </sheetViews>
  <sheetFormatPr baseColWidth="10" defaultColWidth="11.42578125" defaultRowHeight="13.5" x14ac:dyDescent="0.2"/>
  <cols>
    <col min="1" max="1" width="45.85546875" style="30" hidden="1" customWidth="1"/>
    <col min="2" max="2" width="19.85546875" style="30" customWidth="1"/>
    <col min="3" max="3" width="19" style="30" customWidth="1"/>
    <col min="4" max="4" width="19.42578125" style="30" customWidth="1"/>
    <col min="5" max="5" width="19.28515625" style="30" bestFit="1" customWidth="1"/>
    <col min="6" max="6" width="22.7109375" style="30" customWidth="1"/>
    <col min="7" max="7" width="20.140625" style="30" customWidth="1"/>
    <col min="8" max="8" width="17.42578125" style="30" hidden="1" customWidth="1"/>
    <col min="9" max="9" width="14.28515625" style="30" customWidth="1"/>
    <col min="10" max="10" width="0" style="30" hidden="1" customWidth="1"/>
    <col min="11" max="13" width="11.42578125" style="30"/>
    <col min="14" max="14" width="13.42578125" style="30" customWidth="1"/>
    <col min="15" max="15" width="32.5703125" style="30" customWidth="1"/>
    <col min="16" max="16" width="22.5703125" style="30" customWidth="1"/>
    <col min="17" max="17" width="20.28515625" style="30" customWidth="1"/>
    <col min="18" max="18" width="28.5703125" style="30" customWidth="1"/>
    <col min="19" max="19" width="28.5703125" style="42" hidden="1" customWidth="1"/>
    <col min="20" max="20" width="60.140625" style="111" customWidth="1"/>
    <col min="21" max="16384" width="11.42578125" style="30"/>
  </cols>
  <sheetData>
    <row r="1" spans="1:20" s="111" customFormat="1" ht="51.75" thickBot="1" x14ac:dyDescent="0.25">
      <c r="A1" s="150" t="s">
        <v>47</v>
      </c>
      <c r="B1" s="150" t="s">
        <v>48</v>
      </c>
      <c r="C1" s="150" t="s">
        <v>49</v>
      </c>
      <c r="D1" s="150" t="s">
        <v>50</v>
      </c>
      <c r="E1" s="151" t="s">
        <v>42</v>
      </c>
      <c r="F1" s="151" t="s">
        <v>51</v>
      </c>
      <c r="G1" s="151" t="s">
        <v>52</v>
      </c>
      <c r="H1" s="172"/>
      <c r="I1" s="151" t="s">
        <v>54</v>
      </c>
      <c r="J1" s="172"/>
      <c r="K1" s="151" t="s">
        <v>220</v>
      </c>
      <c r="L1" s="151" t="s">
        <v>231</v>
      </c>
      <c r="M1" s="151" t="s">
        <v>57</v>
      </c>
      <c r="N1" s="151" t="s">
        <v>221</v>
      </c>
      <c r="O1" s="151" t="s">
        <v>222</v>
      </c>
      <c r="P1" s="151" t="s">
        <v>223</v>
      </c>
      <c r="Q1" s="151" t="s">
        <v>224</v>
      </c>
      <c r="R1" s="151" t="s">
        <v>112</v>
      </c>
      <c r="S1" s="173"/>
      <c r="T1" s="174" t="s">
        <v>152</v>
      </c>
    </row>
    <row r="2" spans="1:20" s="111" customFormat="1" ht="63.75" x14ac:dyDescent="0.2">
      <c r="A2" s="153" t="s">
        <v>125</v>
      </c>
      <c r="B2" s="154" t="s">
        <v>58</v>
      </c>
      <c r="C2" s="154" t="s">
        <v>59</v>
      </c>
      <c r="D2" s="154" t="s">
        <v>14</v>
      </c>
      <c r="E2" s="155">
        <v>1</v>
      </c>
      <c r="F2" s="154" t="s">
        <v>60</v>
      </c>
      <c r="G2" s="154" t="s">
        <v>23</v>
      </c>
      <c r="I2" s="154" t="s">
        <v>61</v>
      </c>
      <c r="K2" s="154" t="s">
        <v>195</v>
      </c>
      <c r="L2" s="155" t="s">
        <v>6</v>
      </c>
      <c r="M2" s="154" t="s">
        <v>64</v>
      </c>
      <c r="N2" s="154" t="s">
        <v>93</v>
      </c>
      <c r="O2" s="154" t="s">
        <v>216</v>
      </c>
      <c r="P2" s="154" t="s">
        <v>214</v>
      </c>
      <c r="Q2" s="154" t="s">
        <v>211</v>
      </c>
      <c r="R2" s="154" t="s">
        <v>116</v>
      </c>
      <c r="S2" s="152"/>
      <c r="T2" s="61" t="s">
        <v>153</v>
      </c>
    </row>
    <row r="3" spans="1:20" s="111" customFormat="1" ht="38.25" x14ac:dyDescent="0.2">
      <c r="A3" s="156" t="s">
        <v>142</v>
      </c>
      <c r="B3" s="157" t="s">
        <v>15</v>
      </c>
      <c r="C3" s="157" t="s">
        <v>65</v>
      </c>
      <c r="D3" s="157" t="s">
        <v>16</v>
      </c>
      <c r="E3" s="158">
        <v>2</v>
      </c>
      <c r="F3" s="157" t="s">
        <v>128</v>
      </c>
      <c r="G3" s="157" t="s">
        <v>24</v>
      </c>
      <c r="I3" s="157" t="s">
        <v>193</v>
      </c>
      <c r="K3" s="157" t="s">
        <v>205</v>
      </c>
      <c r="L3" s="158" t="s">
        <v>7</v>
      </c>
      <c r="M3" s="157" t="s">
        <v>67</v>
      </c>
      <c r="N3" s="157" t="s">
        <v>94</v>
      </c>
      <c r="O3" s="157" t="s">
        <v>217</v>
      </c>
      <c r="P3" s="157" t="s">
        <v>215</v>
      </c>
      <c r="Q3" s="157" t="s">
        <v>212</v>
      </c>
      <c r="R3" s="157" t="s">
        <v>114</v>
      </c>
      <c r="S3" s="152"/>
      <c r="T3" s="62" t="s">
        <v>154</v>
      </c>
    </row>
    <row r="4" spans="1:20" s="111" customFormat="1" ht="40.5" customHeight="1" x14ac:dyDescent="0.2">
      <c r="A4" s="159" t="s">
        <v>134</v>
      </c>
      <c r="B4" s="157" t="s">
        <v>20</v>
      </c>
      <c r="C4" s="157" t="s">
        <v>69</v>
      </c>
      <c r="D4" s="157" t="s">
        <v>71</v>
      </c>
      <c r="E4" s="158">
        <v>3</v>
      </c>
      <c r="F4" s="157" t="s">
        <v>129</v>
      </c>
      <c r="G4" s="157" t="s">
        <v>25</v>
      </c>
      <c r="I4" s="157" t="s">
        <v>43</v>
      </c>
      <c r="L4" s="158" t="s">
        <v>8</v>
      </c>
      <c r="M4" s="157" t="s">
        <v>230</v>
      </c>
      <c r="N4" s="157" t="s">
        <v>209</v>
      </c>
      <c r="O4" s="157" t="s">
        <v>218</v>
      </c>
      <c r="Q4" s="157" t="s">
        <v>45</v>
      </c>
      <c r="R4" s="157" t="s">
        <v>113</v>
      </c>
      <c r="S4" s="152"/>
      <c r="T4" s="62" t="s">
        <v>155</v>
      </c>
    </row>
    <row r="5" spans="1:20" s="111" customFormat="1" ht="42.75" customHeight="1" x14ac:dyDescent="0.2">
      <c r="A5" s="160" t="s">
        <v>126</v>
      </c>
      <c r="B5" s="157" t="s">
        <v>184</v>
      </c>
      <c r="C5" s="157" t="s">
        <v>70</v>
      </c>
      <c r="D5" s="157" t="s">
        <v>237</v>
      </c>
      <c r="E5" s="158">
        <v>4</v>
      </c>
      <c r="F5" s="157" t="s">
        <v>192</v>
      </c>
      <c r="G5" s="157" t="s">
        <v>26</v>
      </c>
      <c r="L5" s="158" t="s">
        <v>9</v>
      </c>
      <c r="M5" s="157" t="s">
        <v>232</v>
      </c>
      <c r="O5" s="157" t="s">
        <v>219</v>
      </c>
      <c r="R5" s="157" t="s">
        <v>140</v>
      </c>
      <c r="S5" s="152"/>
      <c r="T5" s="62" t="s">
        <v>156</v>
      </c>
    </row>
    <row r="6" spans="1:20" s="111" customFormat="1" ht="39" thickBot="1" x14ac:dyDescent="0.25">
      <c r="A6" s="161" t="s">
        <v>190</v>
      </c>
      <c r="B6" s="157" t="s">
        <v>72</v>
      </c>
      <c r="C6" s="157" t="s">
        <v>14</v>
      </c>
      <c r="D6" s="157" t="s">
        <v>17</v>
      </c>
      <c r="E6" s="158">
        <v>5</v>
      </c>
      <c r="F6" s="157" t="s">
        <v>22</v>
      </c>
      <c r="G6" s="157" t="s">
        <v>27</v>
      </c>
      <c r="O6" s="157" t="s">
        <v>215</v>
      </c>
      <c r="R6" s="157" t="s">
        <v>137</v>
      </c>
      <c r="S6" s="152"/>
      <c r="T6" s="62" t="s">
        <v>157</v>
      </c>
    </row>
    <row r="7" spans="1:20" s="111" customFormat="1" ht="39.75" customHeight="1" thickBot="1" x14ac:dyDescent="0.25">
      <c r="A7" s="162" t="s">
        <v>130</v>
      </c>
      <c r="B7" s="157" t="s">
        <v>73</v>
      </c>
      <c r="C7" s="157" t="s">
        <v>71</v>
      </c>
      <c r="D7" s="157" t="s">
        <v>188</v>
      </c>
      <c r="E7" s="163"/>
      <c r="H7" s="164" t="s">
        <v>53</v>
      </c>
      <c r="R7" s="157" t="s">
        <v>115</v>
      </c>
      <c r="S7" s="152"/>
      <c r="T7" s="63" t="s">
        <v>158</v>
      </c>
    </row>
    <row r="8" spans="1:20" s="111" customFormat="1" ht="38.25" x14ac:dyDescent="0.2">
      <c r="A8" s="160" t="s">
        <v>135</v>
      </c>
      <c r="B8" s="157" t="s">
        <v>74</v>
      </c>
      <c r="C8" s="157" t="s">
        <v>75</v>
      </c>
      <c r="D8" s="157" t="s">
        <v>189</v>
      </c>
      <c r="H8" s="165" t="s">
        <v>19</v>
      </c>
      <c r="S8" s="166" t="s">
        <v>118</v>
      </c>
      <c r="T8" s="62" t="s">
        <v>159</v>
      </c>
    </row>
    <row r="9" spans="1:20" s="111" customFormat="1" ht="25.5" x14ac:dyDescent="0.2">
      <c r="A9" s="160" t="s">
        <v>68</v>
      </c>
      <c r="B9" s="157" t="s">
        <v>139</v>
      </c>
      <c r="C9" s="157" t="s">
        <v>185</v>
      </c>
      <c r="H9" s="167" t="s">
        <v>66</v>
      </c>
      <c r="S9" s="168" t="s">
        <v>119</v>
      </c>
      <c r="T9" s="62" t="s">
        <v>160</v>
      </c>
    </row>
    <row r="10" spans="1:20" s="111" customFormat="1" ht="38.25" x14ac:dyDescent="0.2">
      <c r="A10" s="160" t="s">
        <v>138</v>
      </c>
      <c r="C10" s="157" t="s">
        <v>76</v>
      </c>
      <c r="H10" s="167" t="s">
        <v>20</v>
      </c>
      <c r="S10" s="168" t="s">
        <v>120</v>
      </c>
      <c r="T10" s="62" t="s">
        <v>161</v>
      </c>
    </row>
    <row r="11" spans="1:20" s="111" customFormat="1" ht="38.25" x14ac:dyDescent="0.2">
      <c r="A11" s="156" t="s">
        <v>136</v>
      </c>
      <c r="C11" s="157" t="s">
        <v>187</v>
      </c>
      <c r="H11" s="167" t="s">
        <v>16</v>
      </c>
      <c r="S11" s="168" t="s">
        <v>121</v>
      </c>
      <c r="T11" s="63" t="s">
        <v>162</v>
      </c>
    </row>
    <row r="12" spans="1:20" s="111" customFormat="1" ht="25.5" x14ac:dyDescent="0.2">
      <c r="A12" s="160" t="s">
        <v>117</v>
      </c>
      <c r="B12" s="169"/>
      <c r="C12" s="157" t="s">
        <v>77</v>
      </c>
      <c r="J12" s="163"/>
      <c r="S12" s="170" t="s">
        <v>122</v>
      </c>
      <c r="T12" s="63" t="s">
        <v>163</v>
      </c>
    </row>
    <row r="13" spans="1:20" s="111" customFormat="1" ht="25.5" x14ac:dyDescent="0.2">
      <c r="A13" s="160" t="s">
        <v>131</v>
      </c>
      <c r="B13" s="171"/>
      <c r="C13" s="157" t="s">
        <v>78</v>
      </c>
      <c r="S13" s="170" t="s">
        <v>123</v>
      </c>
      <c r="T13" s="63" t="s">
        <v>164</v>
      </c>
    </row>
    <row r="14" spans="1:20" s="111" customFormat="1" ht="25.5" customHeight="1" x14ac:dyDescent="0.2">
      <c r="B14" s="169"/>
      <c r="C14" s="157" t="s">
        <v>18</v>
      </c>
      <c r="S14" s="170" t="s">
        <v>124</v>
      </c>
      <c r="T14" s="63" t="s">
        <v>165</v>
      </c>
    </row>
    <row r="15" spans="1:20" s="111" customFormat="1" ht="25.5" customHeight="1" x14ac:dyDescent="0.2">
      <c r="B15" s="169"/>
      <c r="C15" s="157" t="s">
        <v>127</v>
      </c>
      <c r="T15" s="63" t="s">
        <v>166</v>
      </c>
    </row>
    <row r="16" spans="1:20" s="111" customFormat="1" ht="14.25" x14ac:dyDescent="0.2">
      <c r="T16" s="63" t="s">
        <v>167</v>
      </c>
    </row>
    <row r="17" spans="1:20" s="111" customFormat="1" ht="14.25" x14ac:dyDescent="0.2">
      <c r="H17" s="163"/>
      <c r="I17" s="163"/>
      <c r="J17" s="163"/>
      <c r="K17" s="163"/>
      <c r="L17" s="163"/>
      <c r="M17" s="163"/>
      <c r="N17" s="163"/>
      <c r="O17" s="163"/>
      <c r="P17" s="163"/>
      <c r="T17" s="63" t="s">
        <v>168</v>
      </c>
    </row>
    <row r="18" spans="1:20" ht="15.75" x14ac:dyDescent="0.2">
      <c r="A18" s="678" t="s">
        <v>0</v>
      </c>
      <c r="B18" s="680" t="s">
        <v>1</v>
      </c>
      <c r="C18" s="681"/>
      <c r="D18" s="681"/>
      <c r="E18" s="681"/>
      <c r="F18" s="682"/>
      <c r="S18" s="30"/>
      <c r="T18" s="64" t="s">
        <v>169</v>
      </c>
    </row>
    <row r="19" spans="1:20" ht="17.25" thickBot="1" x14ac:dyDescent="0.25">
      <c r="A19" s="679"/>
      <c r="B19" s="1" t="s">
        <v>2</v>
      </c>
      <c r="C19" s="2" t="s">
        <v>3</v>
      </c>
      <c r="D19" s="2" t="s">
        <v>4</v>
      </c>
      <c r="E19" s="2" t="s">
        <v>5</v>
      </c>
      <c r="F19" s="2" t="s">
        <v>236</v>
      </c>
      <c r="S19" s="30"/>
      <c r="T19" s="64" t="s">
        <v>170</v>
      </c>
    </row>
    <row r="20" spans="1:20" ht="26.25" thickBot="1" x14ac:dyDescent="0.25">
      <c r="A20" s="2" t="s">
        <v>226</v>
      </c>
      <c r="B20" s="10" t="s">
        <v>6</v>
      </c>
      <c r="C20" s="10" t="s">
        <v>6</v>
      </c>
      <c r="D20" s="9" t="s">
        <v>7</v>
      </c>
      <c r="E20" s="5" t="s">
        <v>7</v>
      </c>
      <c r="F20" s="3" t="s">
        <v>9</v>
      </c>
      <c r="J20" s="60" t="s">
        <v>55</v>
      </c>
      <c r="K20" s="60" t="s">
        <v>56</v>
      </c>
      <c r="S20" s="30"/>
      <c r="T20" s="64" t="s">
        <v>171</v>
      </c>
    </row>
    <row r="21" spans="1:20" ht="25.5" x14ac:dyDescent="0.2">
      <c r="A21" s="2" t="s">
        <v>225</v>
      </c>
      <c r="B21" s="10" t="s">
        <v>6</v>
      </c>
      <c r="C21" s="10" t="s">
        <v>6</v>
      </c>
      <c r="D21" s="9" t="s">
        <v>7</v>
      </c>
      <c r="E21" s="6" t="s">
        <v>8</v>
      </c>
      <c r="F21" s="3" t="s">
        <v>9</v>
      </c>
      <c r="J21" s="31" t="s">
        <v>62</v>
      </c>
      <c r="K21" s="32">
        <v>100</v>
      </c>
      <c r="S21" s="30"/>
      <c r="T21" s="64" t="s">
        <v>172</v>
      </c>
    </row>
    <row r="22" spans="1:20" ht="25.5" x14ac:dyDescent="0.2">
      <c r="A22" s="2" t="s">
        <v>227</v>
      </c>
      <c r="B22" s="10" t="s">
        <v>6</v>
      </c>
      <c r="C22" s="5" t="s">
        <v>7</v>
      </c>
      <c r="D22" s="7" t="s">
        <v>8</v>
      </c>
      <c r="E22" s="6" t="s">
        <v>8</v>
      </c>
      <c r="F22" s="3" t="s">
        <v>9</v>
      </c>
      <c r="J22" s="33" t="s">
        <v>44</v>
      </c>
      <c r="K22" s="32">
        <v>50</v>
      </c>
      <c r="S22" s="30"/>
      <c r="T22" s="64" t="s">
        <v>173</v>
      </c>
    </row>
    <row r="23" spans="1:20" ht="25.5" x14ac:dyDescent="0.2">
      <c r="A23" s="2" t="s">
        <v>228</v>
      </c>
      <c r="B23" s="9" t="s">
        <v>7</v>
      </c>
      <c r="C23" s="5" t="s">
        <v>7</v>
      </c>
      <c r="D23" s="7" t="s">
        <v>8</v>
      </c>
      <c r="E23" s="4" t="s">
        <v>9</v>
      </c>
      <c r="F23" s="3" t="s">
        <v>9</v>
      </c>
      <c r="J23" s="33" t="s">
        <v>20</v>
      </c>
      <c r="K23" s="34">
        <v>33.33</v>
      </c>
      <c r="S23" s="30"/>
      <c r="T23" s="64" t="s">
        <v>174</v>
      </c>
    </row>
    <row r="24" spans="1:20" ht="25.5" x14ac:dyDescent="0.2">
      <c r="A24" s="2" t="s">
        <v>229</v>
      </c>
      <c r="B24" s="6" t="s">
        <v>8</v>
      </c>
      <c r="C24" s="7" t="s">
        <v>8</v>
      </c>
      <c r="D24" s="8" t="s">
        <v>9</v>
      </c>
      <c r="E24" s="8" t="s">
        <v>9</v>
      </c>
      <c r="F24" s="3" t="s">
        <v>9</v>
      </c>
      <c r="K24" s="32">
        <v>0</v>
      </c>
      <c r="S24" s="30"/>
      <c r="T24" s="65" t="s">
        <v>175</v>
      </c>
    </row>
    <row r="25" spans="1:20" ht="14.25" x14ac:dyDescent="0.2">
      <c r="S25" s="30"/>
      <c r="T25" s="62" t="s">
        <v>176</v>
      </c>
    </row>
    <row r="26" spans="1:20" ht="14.25" x14ac:dyDescent="0.2">
      <c r="C26" s="35" t="s">
        <v>6</v>
      </c>
      <c r="D26" s="35" t="s">
        <v>7</v>
      </c>
      <c r="E26" s="35" t="s">
        <v>8</v>
      </c>
      <c r="F26" s="35" t="s">
        <v>9</v>
      </c>
      <c r="H26" s="35" t="s">
        <v>63</v>
      </c>
      <c r="I26" s="35" t="s">
        <v>45</v>
      </c>
      <c r="J26" s="36"/>
      <c r="S26" s="30"/>
      <c r="T26" s="62" t="s">
        <v>177</v>
      </c>
    </row>
    <row r="27" spans="1:20" ht="15.75" x14ac:dyDescent="0.2">
      <c r="A27" s="37" t="s">
        <v>10</v>
      </c>
      <c r="C27" s="38" t="s">
        <v>132</v>
      </c>
      <c r="D27" s="38" t="s">
        <v>46</v>
      </c>
      <c r="E27" s="38" t="s">
        <v>46</v>
      </c>
      <c r="F27" s="38" t="s">
        <v>46</v>
      </c>
      <c r="H27" s="38" t="s">
        <v>63</v>
      </c>
      <c r="I27" s="38" t="s">
        <v>45</v>
      </c>
      <c r="S27" s="30"/>
      <c r="T27" s="62" t="s">
        <v>178</v>
      </c>
    </row>
    <row r="28" spans="1:20" ht="15.75" x14ac:dyDescent="0.2">
      <c r="A28" s="37" t="s">
        <v>11</v>
      </c>
      <c r="C28" s="38" t="s">
        <v>46</v>
      </c>
      <c r="D28" s="35"/>
      <c r="E28" s="38" t="s">
        <v>79</v>
      </c>
      <c r="F28" s="38" t="s">
        <v>79</v>
      </c>
      <c r="H28" s="35" t="s">
        <v>45</v>
      </c>
      <c r="I28" s="35"/>
      <c r="S28" s="30"/>
      <c r="T28" s="62" t="s">
        <v>179</v>
      </c>
    </row>
    <row r="29" spans="1:20" ht="15.75" x14ac:dyDescent="0.2">
      <c r="A29" s="37" t="s">
        <v>12</v>
      </c>
      <c r="C29" s="38" t="s">
        <v>79</v>
      </c>
      <c r="D29" s="35"/>
      <c r="E29" s="38" t="s">
        <v>80</v>
      </c>
      <c r="F29" s="38" t="s">
        <v>80</v>
      </c>
      <c r="S29" s="30"/>
      <c r="T29" s="62" t="s">
        <v>180</v>
      </c>
    </row>
    <row r="30" spans="1:20" ht="15.75" x14ac:dyDescent="0.2">
      <c r="A30" s="37" t="s">
        <v>13</v>
      </c>
      <c r="C30" s="38" t="s">
        <v>80</v>
      </c>
      <c r="D30" s="39"/>
      <c r="S30" s="30"/>
      <c r="T30" s="65" t="s">
        <v>181</v>
      </c>
    </row>
    <row r="31" spans="1:20" ht="15.75" x14ac:dyDescent="0.2">
      <c r="A31" s="37"/>
      <c r="B31" s="39"/>
      <c r="C31" s="37"/>
      <c r="D31" s="37"/>
      <c r="E31" s="37"/>
      <c r="S31" s="30"/>
      <c r="T31" s="66" t="s">
        <v>182</v>
      </c>
    </row>
    <row r="34" spans="1:7" x14ac:dyDescent="0.2">
      <c r="B34" s="40"/>
      <c r="C34" s="41">
        <v>1</v>
      </c>
      <c r="D34" s="41">
        <v>2</v>
      </c>
      <c r="E34" s="41">
        <v>3</v>
      </c>
      <c r="F34" s="41">
        <v>4</v>
      </c>
      <c r="G34" s="41">
        <v>5</v>
      </c>
    </row>
    <row r="35" spans="1:7" x14ac:dyDescent="0.2">
      <c r="B35" s="41">
        <v>1</v>
      </c>
      <c r="C35" s="43" t="s">
        <v>6</v>
      </c>
      <c r="D35" s="43" t="s">
        <v>6</v>
      </c>
      <c r="E35" s="43" t="s">
        <v>7</v>
      </c>
      <c r="F35" s="43" t="s">
        <v>7</v>
      </c>
      <c r="G35" s="43" t="s">
        <v>9</v>
      </c>
    </row>
    <row r="36" spans="1:7" x14ac:dyDescent="0.2">
      <c r="B36" s="41">
        <v>2</v>
      </c>
      <c r="C36" s="43" t="s">
        <v>6</v>
      </c>
      <c r="D36" s="43" t="s">
        <v>6</v>
      </c>
      <c r="E36" s="43" t="s">
        <v>7</v>
      </c>
      <c r="F36" s="43" t="s">
        <v>8</v>
      </c>
      <c r="G36" s="43" t="s">
        <v>9</v>
      </c>
    </row>
    <row r="37" spans="1:7" x14ac:dyDescent="0.2">
      <c r="B37" s="41">
        <v>3</v>
      </c>
      <c r="C37" s="43" t="s">
        <v>6</v>
      </c>
      <c r="D37" s="43" t="s">
        <v>7</v>
      </c>
      <c r="E37" s="43" t="s">
        <v>8</v>
      </c>
      <c r="F37" s="43" t="s">
        <v>8</v>
      </c>
      <c r="G37" s="43" t="s">
        <v>9</v>
      </c>
    </row>
    <row r="38" spans="1:7" x14ac:dyDescent="0.2">
      <c r="B38" s="41">
        <v>4</v>
      </c>
      <c r="C38" s="43" t="s">
        <v>7</v>
      </c>
      <c r="D38" s="43" t="s">
        <v>7</v>
      </c>
      <c r="E38" s="43" t="s">
        <v>8</v>
      </c>
      <c r="F38" s="43" t="s">
        <v>9</v>
      </c>
      <c r="G38" s="43" t="s">
        <v>9</v>
      </c>
    </row>
    <row r="39" spans="1:7" x14ac:dyDescent="0.2">
      <c r="B39" s="41">
        <v>5</v>
      </c>
      <c r="C39" s="43" t="s">
        <v>8</v>
      </c>
      <c r="D39" s="43" t="s">
        <v>8</v>
      </c>
      <c r="E39" s="43" t="s">
        <v>9</v>
      </c>
      <c r="F39" s="43" t="s">
        <v>9</v>
      </c>
      <c r="G39" s="43" t="s">
        <v>9</v>
      </c>
    </row>
    <row r="44" spans="1:7" x14ac:dyDescent="0.2">
      <c r="A44" s="683" t="s">
        <v>81</v>
      </c>
      <c r="B44" s="683"/>
    </row>
    <row r="45" spans="1:7" x14ac:dyDescent="0.2">
      <c r="A45" s="30" t="s">
        <v>82</v>
      </c>
      <c r="B45" s="44">
        <v>1</v>
      </c>
    </row>
    <row r="46" spans="1:7" x14ac:dyDescent="0.2">
      <c r="A46" s="30" t="s">
        <v>83</v>
      </c>
      <c r="B46" s="30" t="s">
        <v>84</v>
      </c>
    </row>
  </sheetData>
  <sortState xmlns:xlrd2="http://schemas.microsoft.com/office/spreadsheetml/2017/richdata2" ref="A3:A13">
    <sortCondition ref="A2"/>
  </sortState>
  <mergeCells count="3">
    <mergeCell ref="A18:A19"/>
    <mergeCell ref="B18:F18"/>
    <mergeCell ref="A44:B4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theme="7" tint="-0.249977111117893"/>
  </sheetPr>
  <dimension ref="A2:AH11"/>
  <sheetViews>
    <sheetView topLeftCell="Y1" workbookViewId="0">
      <selection activeCell="N7" sqref="N7"/>
    </sheetView>
  </sheetViews>
  <sheetFormatPr baseColWidth="10" defaultColWidth="11.42578125" defaultRowHeight="12.75" x14ac:dyDescent="0.2"/>
  <cols>
    <col min="1" max="1" width="18.42578125" style="30" hidden="1" customWidth="1"/>
    <col min="2" max="2" width="27.85546875" style="30" hidden="1" customWidth="1"/>
    <col min="3" max="3" width="0" style="30" hidden="1" customWidth="1"/>
    <col min="4" max="4" width="2.85546875" style="30" hidden="1" customWidth="1"/>
    <col min="5" max="5" width="4.85546875" style="30" hidden="1" customWidth="1"/>
    <col min="6" max="6" width="12.7109375" style="30" hidden="1" customWidth="1"/>
    <col min="7" max="7" width="0" style="30" hidden="1" customWidth="1"/>
    <col min="8" max="8" width="4.140625" style="30" customWidth="1"/>
    <col min="9" max="9" width="10.42578125" style="30" customWidth="1"/>
    <col min="10" max="10" width="17.7109375" style="30" customWidth="1"/>
    <col min="11" max="11" width="3.7109375" style="30" bestFit="1" customWidth="1"/>
    <col min="12" max="12" width="3" style="30" bestFit="1" customWidth="1"/>
    <col min="13" max="13" width="4.140625" style="30" customWidth="1"/>
    <col min="14" max="14" width="14.140625" style="30" bestFit="1" customWidth="1"/>
    <col min="15" max="15" width="9.7109375" style="30" bestFit="1" customWidth="1"/>
    <col min="16" max="17" width="4.140625" style="30" customWidth="1"/>
    <col min="18" max="18" width="20.85546875" style="30" bestFit="1" customWidth="1"/>
    <col min="19" max="19" width="9.7109375" style="30" bestFit="1" customWidth="1"/>
    <col min="20" max="20" width="4.140625" style="30" customWidth="1"/>
    <col min="21" max="21" width="19.7109375" style="30" bestFit="1" customWidth="1"/>
    <col min="22" max="22" width="19.85546875" style="30" bestFit="1" customWidth="1"/>
    <col min="23" max="23" width="4.140625" style="30" customWidth="1"/>
    <col min="24" max="24" width="20.28515625" style="30" bestFit="1" customWidth="1"/>
    <col min="25" max="25" width="16.7109375" style="30" bestFit="1" customWidth="1"/>
    <col min="26" max="26" width="4.140625" style="30" customWidth="1"/>
    <col min="27" max="28" width="0" style="30" hidden="1" customWidth="1"/>
    <col min="29" max="29" width="6" style="30" hidden="1" customWidth="1"/>
    <col min="30" max="30" width="21.28515625" style="30" hidden="1" customWidth="1"/>
    <col min="31" max="31" width="0" style="30" hidden="1" customWidth="1"/>
    <col min="32" max="32" width="5.42578125" style="30" hidden="1" customWidth="1"/>
    <col min="33" max="33" width="15.85546875" style="30" hidden="1" customWidth="1"/>
    <col min="34" max="34" width="0" style="30" hidden="1" customWidth="1"/>
    <col min="35" max="16384" width="11.42578125" style="30"/>
  </cols>
  <sheetData>
    <row r="2" spans="1:34" x14ac:dyDescent="0.2">
      <c r="J2" s="685" t="s">
        <v>104</v>
      </c>
      <c r="K2" s="685"/>
      <c r="L2" s="685"/>
      <c r="N2" s="685" t="s">
        <v>105</v>
      </c>
      <c r="O2" s="685"/>
      <c r="R2" s="685" t="s">
        <v>106</v>
      </c>
      <c r="S2" s="685"/>
      <c r="U2" s="685" t="s">
        <v>107</v>
      </c>
      <c r="V2" s="685"/>
      <c r="X2" s="685" t="s">
        <v>107</v>
      </c>
      <c r="Y2" s="685"/>
      <c r="AA2" s="684" t="s">
        <v>107</v>
      </c>
      <c r="AB2" s="684"/>
      <c r="AD2" s="684" t="s">
        <v>108</v>
      </c>
      <c r="AE2" s="684"/>
      <c r="AG2" s="684" t="s">
        <v>110</v>
      </c>
      <c r="AH2" s="684"/>
    </row>
    <row r="3" spans="1:34" ht="12.75" customHeight="1" x14ac:dyDescent="0.2">
      <c r="F3" s="30" t="s">
        <v>85</v>
      </c>
      <c r="G3" s="30" t="s">
        <v>86</v>
      </c>
      <c r="J3" s="47" t="s">
        <v>202</v>
      </c>
      <c r="K3" s="47"/>
      <c r="L3" s="47"/>
      <c r="N3" s="47" t="s">
        <v>201</v>
      </c>
      <c r="O3" s="47" t="s">
        <v>202</v>
      </c>
      <c r="R3" s="58" t="s">
        <v>201</v>
      </c>
      <c r="S3" s="47" t="s">
        <v>202</v>
      </c>
      <c r="U3" s="58" t="s">
        <v>201</v>
      </c>
      <c r="V3" s="47" t="s">
        <v>202</v>
      </c>
      <c r="X3" s="58" t="s">
        <v>201</v>
      </c>
      <c r="Y3" s="47" t="s">
        <v>202</v>
      </c>
      <c r="AA3" s="30" t="s">
        <v>85</v>
      </c>
      <c r="AB3" s="30" t="s">
        <v>86</v>
      </c>
      <c r="AD3" s="48" t="s">
        <v>85</v>
      </c>
      <c r="AE3" s="48" t="s">
        <v>86</v>
      </c>
      <c r="AG3" s="48" t="s">
        <v>85</v>
      </c>
      <c r="AH3" s="48" t="s">
        <v>86</v>
      </c>
    </row>
    <row r="4" spans="1:34" ht="51.95" customHeight="1" x14ac:dyDescent="0.2">
      <c r="B4" s="11" t="s">
        <v>87</v>
      </c>
      <c r="C4" s="30" t="s">
        <v>88</v>
      </c>
      <c r="F4" s="35" t="s">
        <v>45</v>
      </c>
      <c r="G4" s="35">
        <v>0</v>
      </c>
      <c r="J4" s="686" t="s">
        <v>194</v>
      </c>
      <c r="K4" s="47" t="s">
        <v>195</v>
      </c>
      <c r="L4" s="59">
        <v>10</v>
      </c>
      <c r="N4" s="46" t="s">
        <v>93</v>
      </c>
      <c r="O4" s="47">
        <v>15</v>
      </c>
      <c r="R4" s="46" t="s">
        <v>216</v>
      </c>
      <c r="S4" s="46">
        <v>20</v>
      </c>
      <c r="U4" s="49" t="s">
        <v>206</v>
      </c>
      <c r="V4" s="50" t="s">
        <v>207</v>
      </c>
      <c r="X4" s="49" t="s">
        <v>210</v>
      </c>
      <c r="Y4" s="50" t="s">
        <v>213</v>
      </c>
      <c r="AA4" s="51" t="s">
        <v>93</v>
      </c>
      <c r="AB4" s="51">
        <v>15</v>
      </c>
      <c r="AD4" s="13" t="s">
        <v>98</v>
      </c>
      <c r="AE4" s="14">
        <v>25</v>
      </c>
      <c r="AG4" s="15" t="s">
        <v>102</v>
      </c>
      <c r="AH4" s="14">
        <v>20</v>
      </c>
    </row>
    <row r="5" spans="1:34" ht="51.95" customHeight="1" x14ac:dyDescent="0.2">
      <c r="A5" s="52" t="s">
        <v>104</v>
      </c>
      <c r="B5" s="28" t="s">
        <v>91</v>
      </c>
      <c r="C5" s="53">
        <v>10</v>
      </c>
      <c r="F5" s="35" t="s">
        <v>63</v>
      </c>
      <c r="G5" s="35">
        <v>1</v>
      </c>
      <c r="J5" s="686"/>
      <c r="K5" s="47" t="s">
        <v>205</v>
      </c>
      <c r="L5" s="59">
        <v>5</v>
      </c>
      <c r="N5" s="46" t="s">
        <v>94</v>
      </c>
      <c r="O5" s="47">
        <v>10</v>
      </c>
      <c r="R5" s="46" t="s">
        <v>217</v>
      </c>
      <c r="S5" s="46">
        <v>15</v>
      </c>
      <c r="U5" s="46" t="s">
        <v>214</v>
      </c>
      <c r="V5" s="46">
        <v>10</v>
      </c>
      <c r="X5" s="46" t="s">
        <v>211</v>
      </c>
      <c r="Y5" s="46">
        <v>20</v>
      </c>
      <c r="AA5" s="54" t="s">
        <v>94</v>
      </c>
      <c r="AB5" s="51">
        <v>10</v>
      </c>
      <c r="AD5" s="13" t="s">
        <v>99</v>
      </c>
      <c r="AE5" s="14">
        <v>15</v>
      </c>
      <c r="AG5" s="15" t="s">
        <v>103</v>
      </c>
      <c r="AH5" s="14">
        <v>10</v>
      </c>
    </row>
    <row r="6" spans="1:34" ht="51.95" customHeight="1" x14ac:dyDescent="0.2">
      <c r="A6" s="52" t="s">
        <v>105</v>
      </c>
      <c r="B6" s="11" t="s">
        <v>90</v>
      </c>
      <c r="C6" s="30">
        <v>15</v>
      </c>
      <c r="J6" s="686" t="s">
        <v>196</v>
      </c>
      <c r="K6" s="47" t="s">
        <v>195</v>
      </c>
      <c r="L6" s="59">
        <v>15</v>
      </c>
      <c r="N6" s="46" t="s">
        <v>209</v>
      </c>
      <c r="O6" s="47">
        <v>5</v>
      </c>
      <c r="R6" s="46" t="s">
        <v>218</v>
      </c>
      <c r="S6" s="46">
        <v>10</v>
      </c>
      <c r="U6" s="46" t="s">
        <v>215</v>
      </c>
      <c r="V6" s="46">
        <v>0</v>
      </c>
      <c r="X6" s="46" t="s">
        <v>212</v>
      </c>
      <c r="Y6" s="46">
        <v>10</v>
      </c>
      <c r="AA6" s="54" t="s">
        <v>109</v>
      </c>
      <c r="AB6" s="51">
        <v>5</v>
      </c>
      <c r="AD6" s="13" t="s">
        <v>100</v>
      </c>
      <c r="AE6" s="14">
        <v>10</v>
      </c>
      <c r="AG6" s="15" t="s">
        <v>45</v>
      </c>
      <c r="AH6" s="14">
        <v>0</v>
      </c>
    </row>
    <row r="7" spans="1:34" ht="51.95" customHeight="1" x14ac:dyDescent="0.2">
      <c r="A7" s="52" t="s">
        <v>106</v>
      </c>
      <c r="B7" s="11" t="s">
        <v>39</v>
      </c>
      <c r="C7" s="30">
        <v>15</v>
      </c>
      <c r="J7" s="686"/>
      <c r="K7" s="47" t="s">
        <v>205</v>
      </c>
      <c r="L7" s="59">
        <v>0</v>
      </c>
      <c r="R7" s="46" t="s">
        <v>219</v>
      </c>
      <c r="S7" s="46">
        <v>5</v>
      </c>
      <c r="X7" s="46" t="s">
        <v>45</v>
      </c>
      <c r="Y7" s="46">
        <v>0</v>
      </c>
      <c r="AD7" s="13" t="s">
        <v>96</v>
      </c>
      <c r="AE7" s="14">
        <v>5</v>
      </c>
    </row>
    <row r="8" spans="1:34" ht="51.95" customHeight="1" x14ac:dyDescent="0.2">
      <c r="A8" s="55" t="s">
        <v>107</v>
      </c>
      <c r="B8" s="29" t="s">
        <v>92</v>
      </c>
      <c r="C8" s="56">
        <v>15</v>
      </c>
      <c r="J8" s="686" t="s">
        <v>197</v>
      </c>
      <c r="K8" s="47" t="s">
        <v>195</v>
      </c>
      <c r="L8" s="59">
        <v>10</v>
      </c>
      <c r="R8" s="46" t="s">
        <v>215</v>
      </c>
      <c r="S8" s="46">
        <v>0</v>
      </c>
      <c r="AD8" s="13" t="s">
        <v>97</v>
      </c>
      <c r="AE8" s="14">
        <v>0</v>
      </c>
    </row>
    <row r="9" spans="1:34" ht="51" x14ac:dyDescent="0.2">
      <c r="A9" s="55" t="s">
        <v>108</v>
      </c>
      <c r="B9" s="12" t="s">
        <v>95</v>
      </c>
      <c r="C9" s="57">
        <v>25</v>
      </c>
      <c r="J9" s="686"/>
      <c r="K9" s="47" t="s">
        <v>205</v>
      </c>
      <c r="L9" s="59">
        <v>0</v>
      </c>
    </row>
    <row r="10" spans="1:34" ht="89.25" x14ac:dyDescent="0.2">
      <c r="A10" s="55" t="s">
        <v>110</v>
      </c>
      <c r="B10" s="12" t="s">
        <v>101</v>
      </c>
      <c r="C10" s="57">
        <v>20</v>
      </c>
    </row>
    <row r="11" spans="1:34" x14ac:dyDescent="0.2">
      <c r="B11" s="11" t="s">
        <v>89</v>
      </c>
      <c r="C11" s="30" t="s">
        <v>86</v>
      </c>
    </row>
  </sheetData>
  <mergeCells count="11">
    <mergeCell ref="J4:J5"/>
    <mergeCell ref="J6:J7"/>
    <mergeCell ref="J8:J9"/>
    <mergeCell ref="U2:V2"/>
    <mergeCell ref="R2:S2"/>
    <mergeCell ref="AA2:AB2"/>
    <mergeCell ref="AD2:AE2"/>
    <mergeCell ref="AG2:AH2"/>
    <mergeCell ref="J2:L2"/>
    <mergeCell ref="N2:O2"/>
    <mergeCell ref="X2:Y2"/>
  </mergeCells>
  <pageMargins left="0.75" right="0.75" top="1" bottom="1" header="0.5" footer="0.5"/>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25</vt:i4>
      </vt:variant>
    </vt:vector>
  </HeadingPairs>
  <TitlesOfParts>
    <vt:vector size="29" baseType="lpstr">
      <vt:lpstr>MATRIZ DE RIESGOS</vt:lpstr>
      <vt:lpstr>Instructivo Diligenciamiento</vt:lpstr>
      <vt:lpstr>Listados</vt:lpstr>
      <vt:lpstr>Preguntas</vt:lpstr>
      <vt:lpstr>A</vt:lpstr>
      <vt:lpstr>'MATRIZ DE RIESGOS'!Área_de_impresión</vt:lpstr>
      <vt:lpstr>B</vt:lpstr>
      <vt:lpstr>CALIFICACIÓNPROBABILIDAD</vt:lpstr>
      <vt:lpstr>CATEGORIARIESGOS</vt:lpstr>
      <vt:lpstr>CLASIFICACONTROL</vt:lpstr>
      <vt:lpstr>CLASIFICARIESGO</vt:lpstr>
      <vt:lpstr>Corrupción</vt:lpstr>
      <vt:lpstr>DESCRIPTOR</vt:lpstr>
      <vt:lpstr>DESCRIPTORIMPACTO</vt:lpstr>
      <vt:lpstr>DESCRIPTORPROBABILIDAD</vt:lpstr>
      <vt:lpstr>deteccion</vt:lpstr>
      <vt:lpstr>E</vt:lpstr>
      <vt:lpstr>FACTORESEXTERNOS</vt:lpstr>
      <vt:lpstr>FACTORESINTERNOS</vt:lpstr>
      <vt:lpstr>FACTORESINTERNOS1</vt:lpstr>
      <vt:lpstr>M</vt:lpstr>
      <vt:lpstr>No</vt:lpstr>
      <vt:lpstr>OPCIONESMANEJO</vt:lpstr>
      <vt:lpstr>PONDERACIÓN</vt:lpstr>
      <vt:lpstr>RTA</vt:lpstr>
      <vt:lpstr>Si</vt:lpstr>
      <vt:lpstr>TIPOCONTROL</vt:lpstr>
      <vt:lpstr>TIPOIMPACTO</vt:lpstr>
      <vt:lpstr>'MATRIZ DE RIESGOS'!Títulos_a_imprimir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Angie Carolina Niño Fajardo</cp:lastModifiedBy>
  <cp:revision/>
  <cp:lastPrinted>2017-06-28T14:33:14Z</cp:lastPrinted>
  <dcterms:created xsi:type="dcterms:W3CDTF">2011-04-24T06:11:36Z</dcterms:created>
  <dcterms:modified xsi:type="dcterms:W3CDTF">2021-05-24T20:39:17Z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{03fafd55-ce47-4654-8811-f7772fa2ff18}</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1.1 Direccionamiento Estratégico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
    </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08/27/2020 17:40:44</vt:lpwstr>
  </property>
  <property fmtid="{D5CDD505-2E9C-101B-9397-08002B2CF9AE}" pid="14" name="eSynDocVersion">
    <vt:lpwstr>1</vt:lpwstr>
  </property>
  <property fmtid="{D5CDD505-2E9C-101B-9397-08002B2CF9AE}" pid="15" name="eSynDocAttachFileName">
    <vt:lpwstr>Anexo 1 - LN-1.1-01 Matriz Riesgos Imparcialidad V2.xlsx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Anexo 1 - LN-1.1-01 Matriz Riesgos Imparcialidad V2</vt:lpwstr>
  </property>
  <property fmtid="{D5CDD505-2E9C-101B-9397-08002B2CF9AE}" pid="21" name="eSynDocItem">
    <vt:lpwstr>
    </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SG-1.1</vt:lpwstr>
  </property>
  <property fmtid="{D5CDD505-2E9C-101B-9397-08002B2CF9AE}" pid="27" name="eSynDocSecurity">
    <vt:lpwstr>10</vt:lpwstr>
  </property>
  <property fmtid="{D5CDD505-2E9C-101B-9397-08002B2CF9AE}" pid="28" name="eSynDocAssortment">
    <vt:lpwstr>
    </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29931</vt:lpwstr>
  </property>
  <property fmtid="{D5CDD505-2E9C-101B-9397-08002B2CF9AE}" pid="38" name="eSynCleanUp05/24/2021 15:38:23">
    <vt:i4>1</vt:i4>
  </property>
</Properties>
</file>